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activeTab="1"/>
  </bookViews>
  <sheets>
    <sheet name="汇总表" sheetId="2" r:id="rId1"/>
    <sheet name="清单" sheetId="1" r:id="rId2"/>
  </sheets>
  <definedNames>
    <definedName name="_xlnm.Print_Area" localSheetId="1">清单!$A$1:$M$59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<sst xmlns="http://schemas.openxmlformats.org/spreadsheetml/2006/main" count="250" uniqueCount="147">
  <si>
    <t>南昌应用师范学院游泳馆智能化系统建设清单汇总表</t>
  </si>
  <si>
    <t>序号</t>
  </si>
  <si>
    <t>楼栋名称</t>
  </si>
  <si>
    <t>金额:(元)</t>
  </si>
  <si>
    <t>备注</t>
  </si>
  <si>
    <t>G游泳馆</t>
  </si>
  <si>
    <t>税金</t>
  </si>
  <si>
    <t>%</t>
  </si>
  <si>
    <t>含税总价</t>
  </si>
  <si>
    <r>
      <rPr>
        <sz val="11"/>
        <color theme="1"/>
        <rFont val="宋体"/>
        <charset val="134"/>
        <scheme val="minor"/>
      </rPr>
      <t xml:space="preserve">特别说明：
1、报价人应巨细无疑综合考虑现场、图纸等可能发生的情况(如:运输条件、施工场地、装修完成情况、施工界面等)；报价人也应深入理解技术要求和验收要求,所有在招标时提供的文件均认为已完整无误包含在报价之中（综合单价不因任何因素进行调增）；
2、安装费(包含除主材设备外之人工、辅材、机械、管理费、规费、措施费、利润、高空作业费、税金等为完成项目安装所发生的一切费用)；
3、主材设备费(已综合考虑损耗、采保费、运输、税金等货到工地所发生的一切费用)
</t>
    </r>
    <r>
      <rPr>
        <sz val="11"/>
        <rFont val="宋体"/>
        <charset val="134"/>
        <scheme val="minor"/>
      </rPr>
      <t>4、因楼栋出现过漏水，投标人报价时需综合考虑线材泡水检修返工费用。</t>
    </r>
  </si>
  <si>
    <t>南昌应用师范学院游泳馆智能化系统建设清单</t>
  </si>
  <si>
    <t>名称</t>
  </si>
  <si>
    <t>品牌</t>
  </si>
  <si>
    <t>型号</t>
  </si>
  <si>
    <t>参考参数</t>
  </si>
  <si>
    <t>项目特征</t>
  </si>
  <si>
    <t>数量</t>
  </si>
  <si>
    <t>单位</t>
  </si>
  <si>
    <t>主材设备费
（元）</t>
  </si>
  <si>
    <t>安装费
（元）</t>
  </si>
  <si>
    <t>综合单价（元）</t>
  </si>
  <si>
    <t>小计（元）</t>
  </si>
  <si>
    <t>信息箱</t>
  </si>
  <si>
    <t>400*300*200</t>
  </si>
  <si>
    <t>1.箱体安装、固定 、设备二次转运
2.线缆回路编码标识
3.接电源线、接地
4.系统调试、通电检测验收     
5.详见图纸、招标文件及相关规范，完成本项工作安装的其他一切相关工程内容费用</t>
  </si>
  <si>
    <t>个</t>
  </si>
  <si>
    <t>42U落地机柜</t>
  </si>
  <si>
    <t>42U（600*600*2000）</t>
  </si>
  <si>
    <t>600*600*2000立柱2.0板子0.8层板块，风扇一个，六位PDU电源1个</t>
  </si>
  <si>
    <t>台</t>
  </si>
  <si>
    <t>9U壁挂机柜</t>
  </si>
  <si>
    <t>9U(600*450*500)</t>
  </si>
  <si>
    <t>宽600深度450高度500立柱1.5板子0.9，层板一块</t>
  </si>
  <si>
    <t>24口POE交换机-监控用</t>
  </si>
  <si>
    <t>1、性能：交换容量≥502Gbps，转发性能≥96Mpps；
2、接口类型：≥24个GE端口，≥4个千兆SFP口（非复用）；
3、支持PoE+供电，整机POE输出功率≥400W；
4、支持802.1Q (最大4K个VLAN)、支持基于协议的VLAN、IP子网的VLAN、MAC的VLAN；
5、动态链路聚合(802.3ad)/ 静态端口聚合、802.1p、802.1Q、电缆诊断；
6、支持STP(802.1D)/ RSTP(802.1w)/ MSTP(802.1s)；
7、支持Diff-Serv QoS、支持SP/WRR/SP+WRR；
8、支持流控(802.3x)、支持绿色以太网（EEE）、端口自动节能；
9、支持多种DoS攻击检测功能，ARP防攻击、TCP攻击防御、端口安全功能；
10、支持≥6KV业务端口防雷能力；
11、支持中文WEB管理、支持SNMP协议管理。</t>
  </si>
  <si>
    <t>1.安装、固定 、设备二次转运
2.线缆回路编码
3.接线、接地
4.系统调试、通电检测验收 
5.详见图纸、招标文件及相关规范，完成本项工作安装的其他一切相关工程内容费用</t>
  </si>
  <si>
    <t>24口POE交换机-AP用</t>
  </si>
  <si>
    <t>1、性能：交换容量≥432Gbps，转发性能≥108Mpps；
2、接口类型：≥24个千兆电口+4个万兆光口；
3、支持POE+，整机POE供电功率≥370W；
4、支持IPv4/IPv6静态路由，支持IPv6静态路由、双协议栈；
5、支持802.1Q (最大4K个VLAN)，支持基于IP子网的VLAN、基于MAC的VLAN，支持GUEST VLAN；
6、支持STP/RSTP/MSTP；
7、支持Diff-Serv QoS、WRR/HQ-WRR等队列调度机制、802.1p、DSCP优先级映射；
8、支持二层、三层、四层ACL、支持IPv4、IPv6 ACL、支持VLAN ACL；
9、 支持WEB配置，支持FTP、TFTP、Xmodem、SFTP文件上下载管理，支持SNMP V1/V2c/V3；
10、支持≥7KV端口防雷功能。</t>
  </si>
  <si>
    <t>24口全光交换机（楼层有线接入）</t>
  </si>
  <si>
    <t>1、交换容量 ≥2.4Tbps/24Tbps，转发性能 ≥660Mpps；
2、端口：≥28个千兆光口(含4个千兆电Combo口)+8个万兆光口，1个扩展卡插槽；
3、支持4K VLAN，支持跨设备链路聚合，支持STP/RSTP/MSTP；
4、支持静态路由、RIPv1/v2，RIPng、OSPFv1/v2，OSPFv3、BGP4，BGP4+ for IPv6、IS-IS，IS-IS V6；
5、支持组播VLAN，支持IGMP v1/v2/v3，MLD v1/v2，支持PIM-DM，PIM-SM，PIM-SSM；
6、支持L2（Layer 2）~L4（Layer 4）包过滤功能，提供基于源MAC地址、目的MAC地址、源IP(IPv4/IPv6)地址、目的IP(IPv4/IPv6)地址、TCP/UDP端口号、VLAN的流分类；
7、支持802.1X认证、集中式MAC地址认证、Portal认证、RADIUS认证、HWTACACS+认证；
8、支持CLI命令行、TELNET，使设备管理更方便，并且支持SSH2.0等加密方式，使得管理更加安全；
9、采用专业的内置防雷技术，支持业界优秀的10KV业务端口防雷能力，在比较恶劣的工作环境中也能极大的降低雷击对设备的损坏率；
10、支持可插拔交、直流双电源模块，支持“1+1”电源冗余，以及可插拔双风扇可靠性设计；
11、本次配置：双电源+双风扇冗余。</t>
  </si>
  <si>
    <t>8口交换机-教室用</t>
  </si>
  <si>
    <t>甲供</t>
  </si>
  <si>
    <t>1、交换容量≥336Gbps，包转发率≥19.5Mpps；以官网最小值为准；
2、固定端口：配置千兆电口≥8个，配置千兆光口≥1个，配置千兆电口≥1个；</t>
  </si>
  <si>
    <t>千兆单模光模块</t>
  </si>
  <si>
    <t>原厂双芯</t>
  </si>
  <si>
    <t>1.安装、固定 、设备二次转运
2.详见图纸、招标文件及相关规范，完成本项工作安装的其他一切相关工程内容费用</t>
  </si>
  <si>
    <t>块</t>
  </si>
  <si>
    <t>万兆单模光模块</t>
  </si>
  <si>
    <t>含备用6个</t>
  </si>
  <si>
    <t>24芯光纤配线架</t>
  </si>
  <si>
    <t>24芯</t>
  </si>
  <si>
    <t>配LC法兰LC单模尾纤</t>
  </si>
  <si>
    <t>详见图纸、招标文件及相关规范，完成本项工作安装的其他一切相关工程内容费用</t>
  </si>
  <si>
    <t>72芯光纤配线架</t>
  </si>
  <si>
    <t>72芯</t>
  </si>
  <si>
    <t>满配LC法兰LC单模尾纤</t>
  </si>
  <si>
    <t>24口网络配线架</t>
  </si>
  <si>
    <t>24口</t>
  </si>
  <si>
    <t>6类非屏蔽网线配线架</t>
  </si>
  <si>
    <t>理线架</t>
  </si>
  <si>
    <t>普通AP</t>
  </si>
  <si>
    <t>1、支持2.4GHz/5GHz双频段，所有射频均支持802.11ax标准；
2、整机最大支持4空间流，最大接入速率≥2.9Gbps；
3、实配千兆电口≥1个</t>
  </si>
  <si>
    <t>1.校线、挂牌、并线、压线、标志、编码
2.安装、固定 、设备二次转运
3.调试、功能检测 
4.防尘和防潮处理
5.系统调试
6.详见图纸、招标文件及相关规范，完成本项工作安装的其他一切相关工程内容费用</t>
  </si>
  <si>
    <t>人脸识别半球</t>
  </si>
  <si>
    <t>400万智能识别半球
支持开放应用平台（HEOP），可配套线上应用商城和管理平台，对智能应用进行安装、卸载、升级，并可导入第三方智能应用
支持1.5 TOPS算力、60 MB系统内存、400 MB智能内存、 2 GB eMMC存储资源共享
支持AI开放平台（AIOP），支持AI模型的下发和运行，检测结果的生成和上传
最高分辨率可达2560 × 1440 @25 fps，在该分辨率下可输出实时图像
支持背光补偿，强光抑制，3D数字降噪，120 dB宽动态，适应不同环境
支持暖光/红外双补光，暖光最远可达20 m，红外光最远可达30 m
支持开放型网络视频接口，ISAPI，SDK，Ehome，ISUP 5.0，GB28181协议接入
支持多种事件检测和异常行为识别，支持智能警戒，支持联动声音报警
支持H.265/H.264/MJPEG视频压缩算法，支持多级别视频质量配置、编码复杂度设置
支持ROI感兴趣区域增强编码，支持Smart265/264编码，可根据场景情况自适应调整码率分配，有效节省存储成本
1个内置麦克风，1个内置扬声器，支持双向语音对讲
支持1路报警输入，1路报警输出（报警输出最大支持DC24 V，1 A或AC24 V，1 A），1路音频输入，1路音频输出
支持最大256 GB MicroSD/MicroSDHC/MicroSDXC卡本地存储
支持DC12 V，100 mA电源输出；支持PoE供电功能
符合IP66防尘防水设计，可靠性高
磁吸盖可拆卸安装
传感器类型：1/3" Progressive LCan CMOS
 最低照度：彩色：0.005 Lux @（F1.2，AGC ON），0 Lux with Light
 宽动态：120 dB
 调节角度：水平：0~360°，垂直：0~75°，旋转：0~360° 
焦距&amp;视场角：2.8 mm，水平视场角：104°，垂直视场角：57°，对角视场角：122°
4 mm，水平视场角：84°，垂直视场角：45°，对角视场角：100°
6 mm，水平视场角：52°，垂直视场角：28°，对角视场角：61° 
补光灯类型：默认暖光，可切换红外补光
 补光距离：暖光最远可达20 m，红外光最远可达30 m
 红外波长范围：850 nm 
开放资源规格：系统内存：60 MB
智能内存：400 MB
Flash：2 GB 
 整机算力：1.5 TOPS
 开放能力：基础业务逻辑能力，基础媒体服务能力，深度学习推理加速能力
BASE库：提供RTSP/ISAPI服务、HTTP代理服务、License授权服务、端口服务、日志服务等
BLC库：提供多媒体视频服务和相应图像加速处理工具，包括获取YUV原始数据流、图像缩放、JPEG编解码、OSD叠加等功能，方便客户搭建差异化的智能处理框架
HIKFLOW库：提供深度学习推理加速能力、常见图像处理加速能力，包括缩放，颜色空间转换等 
 深度学习框架：Caffe，PyTorch，TensorFlow 
 开发语言：C，C++
 AI开放平台：支持AI模型的下发和运行，检测结果的生成和上传 
模型存储：支持4个模型包存储，每个模型包支持1个检测模型和2个分类模型
任务类型：支持视频任务，抓图轮巡任务
目标检测：支持16种目标检测，并对其中1种目标进行分类，分类支持64个类别 
 Smart事件：区域入侵侦测，越界侦测，进入区域侦测，离开区域侦测
 人脸抓拍：支持 
最大图像尺寸：2560 × 1440
 视频压缩标准：主码流：H.265/H.264
子码流：H.265/H.264/MJPEG
第三码流：H.265/H.264 
网络：1个RJ45 10 M/100 M自适应以太网口
 SD卡扩展：内置MicroSD/MicroSDHC/MicroSDXC插槽，最大支持256 GB
 内置麦克风：支持
 内置扬声器：支持
 音频：1路输入（Line in），最大输入幅值：3.3 Vpp，输入阻抗：4.7 kΩ，接口类型：非平衡
1路输出（Line out），最大输出幅值：3.3 Vpp，输出阻抗：100 Ω，接口类型：非平衡
 报警：1路输入，1路输出，支持最大AC24/DC24 V, 1 A
 复位：支持
 电源输出：DC12 V，100 mA，建议用于拾音器供电 
产品尺寸：Ø129.4 × 100.9 mm
 包装尺寸：170 × 170 × 150 mm
 设备重量：600 g
 带包装重量：890 g
 存储温湿度：-30 ℃~60 ℃，湿度小于95%（无凝结）
 启动和工作温湿度：-30 ℃~60 ℃，湿度小于95%（无凝结）
 恢复出厂设置：支持RESET按键，客户端或浏览器恢复
 供电方式：DC：12 V ± 25%，支持防反接保护
PoE：IEEE802.3af，CLASS3
 电源接口类型：Ø5.5 mm圆口
 电流及功耗：DC：12 V ± 25，0.66 A，最大功耗：8 W 
PoE：IEEE802.3af，CLASS3，最大功耗：9.5W 
防护：IP66</t>
  </si>
  <si>
    <t>人脸识别枪机</t>
  </si>
  <si>
    <t xml:space="preserve">400万智定义筒型网络摄像机
支持开放应用平台（HEOP），可配套线上应用商城和管理平台，对智能应用进行安装、卸载、升级，并可导入第三方智能应用
支持1.5 TOPS算力、60 MB系统内存、400 MB智能内存、 2 GB eMMC存储资源共享
支持AI开放平台（AIOP），支持AI模型的下发和运行，检测结果的生成和上传
最高分辨率可达2560 × 1440 @25 fps，在该分辨率下可输出实时图像
支持背光补偿，强光抑制，3D数字降噪，120 dB宽动态，适应不同环境
支持白光/红外双补光，红外光最远可达50 m，白光最远可达30 m
支持开放型网络视频接口，ISAPI，SDK，Ehome，ISUP 5.0，GB28181协议接入
支持多种事件检测和异常侦测，支持智能警戒，支持联动声音报警
支持H.265/H.264/MJPEG视频压缩算法，支持多级别视频质量配置、编码复杂度设置
支持ROI感兴趣区域增强编码，支持Smart265/264编码，可根据场景情况自适应调整码率分配，有效节省存储成本
1个内置麦克风，1个内置扬声器，支持双向语音对讲
支持1路报警输入，1路报警输出（报警输出最大支持DC24 V，1 A或AC24 V，1 A），1路音频输入，1路音频输出
支持最大256 GB MicroSD/MicroSDHC/MicroSDXC卡本地存储
支持DC12 V，100 mA电源输出，用于拾音器供电；支持PoE供电功能
符合IP66防尘防水设计，可靠性高
传感器类型：1/3" Progressive LCan CMOS
 最低照度：彩色：0.005 Lux @（F1.2，AGC ON），0 Lux with Light
 宽动态：120 dB 
焦距&amp;视场角：4 mm，水平视场角：83.7°，垂直视场角：43°，对角视场角：100.3°
6 mm，水平视场角：51.8°，垂直视场角：27.9°，对角视场角：60.5°
8 mm，水平视场角：39.4°，垂直视场角：21.8°，对角视场角：45.7°
12 mm，水平视场角：24.6°，垂直视场角：14°，对角视场角：28.1° 
补光灯类型：默认白光，可切换红外补光
 补光距离：红外光最远可达50 m，白光最远可达30 m
 红外波长范围：850 nm 
开放资源规格：系统内存：60 MB
智能内存：400 MB
Flash：2 GB 
 整机算力：1.5 TOPS
 开放能力：基础业务逻辑能力，基础媒体服务能力，深度学习推理加速能力
BASE库：提供RTSP/ISAPI服务、HTTP代理服务、License授权服务、端口服务、日志服务等
BLC库：提供多媒体视频服务和相应图像加速处理工具，包括获取YUV原始数据流、图像缩放、JPEG编解码、OSD叠加等功能，方便客户搭建差异化的智能处理框架
HIKFLOW库：提供深度学习推理加速能力、常见图像处理加速能力，包括缩放，颜色空间转换等 
 深度学习框架：Caffe，PyTorch，TensorFlow 
 开发语言：C，C++
 AI开放平台：支持AI模型的下发和运行，检测结果的生成和上传 
模型存储：支持4个模型包存储，每个模型包支持1个检测模型和2个分类模型
任务类型：支持视频任务，抓图轮巡任务
目标检测：支持16种目标检测，并对其中1种目标进行分类，分类支持64个类别 
 Smart事件：区域入侵侦测，越界侦测，进入区域侦测，离开区域侦测
 人脸抓拍：支持 
最大图像尺寸：2560 × 1440
 视频压缩标准：主码流：H.265/H.264
子码流：H.265/H.264/MJPEG
第三码流：H.265/H.264 
SD卡扩展：内置MicroSD/MicroSDHC/MicroSDXC插槽，最大支持256 GB
 内置麦克风：支持1个内置麦克风
 内置扬声器：支持1个内置扬声器
 音频：1路输入（Line in），最大输入幅值：3.3 Vpp，输入阻抗：4.7 kΩ，接口类型：非平衡
1路输出（Line out），最大输出幅值：3.3 Vpp，输出阻抗：100 Ω，接口类型：非平衡
 报警：1路输入，1路输出，最大支持AC24/DC24 V，1 A
 网络：1个RJ45 10 M/100 M自适应以太网口
 复位：支持
 电源输出：DC12 V，100 mA，建议用于拾音器供电 
恢复出厂设置：支持RESET按键，客户端或浏览器恢复
 启动和工作温湿度：-30 ℃~60 ℃，湿度小于95%（无凝结）
 供电方式：DC：12 V ± 25%，支持防反接保护
PoE：802.3af，Class 3
 电流及功耗：DC：12 V，0.84 A，最大功耗：10.0 W
PoE：802.3af，36 V~57 V，0.32 A~0.21 A，最大功耗：11.5 W 
 电源接口类型：Ø5.5 mm圆口
 产品尺寸：99.8 × 94.9 × 195.9 mm 
 包装尺寸：315 × 137 × 141 mm
 设备重量：760 g
 带包装重量：1070 g 
防护：IP66 </t>
  </si>
  <si>
    <t>室内400W枪式摄像机POE</t>
  </si>
  <si>
    <t>1、不低于400万 1/3" CMOS 筒型网络摄像机；
2、1个内置麦克风，高清拾音；
3、支持白光、红外双补光，白光最远可达30 m，红外最远可达50 m；支持防补光过曝；
4、最低照度: 彩色：0.005 Lux ，0 Lux with IR；
5、宽动态不低于120 dB；
6、最大图像尺寸: 2560 × 1440；
7、支持1个RJ45 10 M/100 M自适应以太网口；
8、供电方式: DC：12 V ± 25%，；支持PoE：802.3af，Class 3；
9、防护不低于 IP66。</t>
  </si>
  <si>
    <t>室内400W半球摄像机POE</t>
  </si>
  <si>
    <t>室外球形摄像机</t>
  </si>
  <si>
    <t>1、支持深度学习算法，提供精准的人车分类侦测、报警、联动跟踪；
2、支持双路区域入侵侦测、越界侦测、进入区域侦测和离开区域侦测等智能侦测并联动跟踪；
3、支持同时检测5张人脸，支持对运动人脸进行检测、跟踪、抓拍、评分、筛选，输出最优的人脸抓图
5、传感器类型: 【全景】1/2.8" progressive LCan CMOS；【细节】1/2.8" progressive LCan CMOS
6、最低照度:
【全景】0.0005 Lux ，0 Lux with light
【细节】0.005 Lux，黑白：0.001 Lux，0 Lux with IR
7、宽动态: 120dB超宽动态；焦距:全景不低于4mm；细节不低于4.8 mm-110 mm, 23倍光学变倍；
视场角: 
8、内置Micro SD卡插槽,支持Micro SD(即TF卡)/Micro SDHC/Micro SDXC卡,最大支持256G；
9、网络接口: RJ45网口,自适应10M/100M网络数据内置Micro； 
10、补光:白光照射距离不低于30 m，红外照射距离: 不低于150 m；
11、供电方式: DC36V±25%，设备功耗: 最大功耗：60 W；
12、防护不低于IP66。</t>
  </si>
  <si>
    <t>壁挂支架/吊装支架</t>
  </si>
  <si>
    <t>高度、支架形式综合考虑</t>
  </si>
  <si>
    <t>球机支架</t>
  </si>
  <si>
    <t>全景鹰眼摄像机</t>
  </si>
  <si>
    <t>【800万180°四代球型鹰眼】
星光级全景网络高清智能球机，采用一体化设计，单产品即可同时提供全景与特写画面，兼顾全景与细节。其中全景画面由4个传感器拼接而成，实现180度的全景监控，全景画面可支持关注区域畸变矫正；一体化机芯和高速云台设计，在全景监控的同时为用户提供快速细节定位功能。另外鹰眼系列全景摄像机还集成了先进的视频分析算法和多目标跟踪算法程序，可实现自动或手动对全景区域内的多个目标进行区域入侵、越界、进入区域、离开区域行为的检测，并可输出报警信号和联动球机跟踪，从而满足高等级要求的安保需求
【全景】支持区域入侵侦测、越界侦测、进入区域、离开区域事件侦测功能
【全景】支持人员密度检测功能，检测覆盖范围半径200米
支持点击联动功能，通过在客户端点击或者框选全景摄像机画面任意位置，细节跟踪摄像机可自动通过云台调整与变焦，将该区域置于画面中心
支持目标自动跟踪功能，通过设置智能事件规则，对设定区域内触发事件的运动目标在设定的跟踪时间内进行持续稳定跟踪。并可在跟踪过程中手动切换跟踪目标
支持手动选择跟踪目标，在设定跟踪时间内进行持续稳定跟踪
【细节】支持多目标自动切换跟踪，目标切换时间小于1秒
支持GB35114安全加密
传感器类型: 【全景】1/1.8＂progressive scan CMOS，【细节】1/1.8＂progressive scan CMOS
最低照度:
【全景】0.0005 Lux（彩色），0.0001 Lux（黑白）
【细节】星光级超低照度，0.0005 Lux（彩色），0.0001 Lux（黑白），0 Lux with IR 
宽动态: 【全景】不支持，【细节】支持120 dB超宽动态
光学变倍: 48倍
焦距: 【全景】2.8 mm；【细节】6.0~288 mm
视场角: 水平视场角：56.6~1.8度（广角~望远） ; 垂直视场角：33.7~1.0度（广角~望远） ; 对角线视场角：63.4~2.0度（广角~望远）
红外照射距离: 250 m
防补光过曝: 支持
水平范围: 360°
垂直范围: -15°~90°（自动翻转）
水平速度: 水平键控速度：0.1°~210°/s，速度可设；水平预置点速度：240°/s
垂直速度: 垂直键控速度：0.1°~150°/s，速度可设；垂直预置点速度：200°/s
主码流帧率分辨率: 
【全景】50 Hz：25 fps（4096 × 1800）; 60 Hz：30 fps（4096 × 1800）
【细节】50 Hz：25 fps（1920 × 1080）; 60 Hz：30 fps（1920 × 1080）
视频压缩标准: H.265，H.264，MJPEG
网络存储: NAS（NFS，SMB/CIFS），ANR
网络接口: RJ45网口，自适应10 M/100 M/1000M
SD卡扩展: 支持MicroSD(即TF卡)/MicroSDHC/MicroSDXC卡，最大支持256 GB
报警输入: 7路报警输入
报警输出: 2路报警输出
音频输入: 1路音频输入
音频输出: 1路音频输出
具有RS485接口
供电方式: DC：36 V
设备功耗: 135 W max（其中红外灯12 W max）
工作温湿度: -40 ℃~70 ℃，湿度小于90%
恢复出厂设置: 支持
防护: IP67</t>
  </si>
  <si>
    <t>鹰眼支架</t>
  </si>
  <si>
    <t>（304不锈钢材质）,整体厚度3.0mm，需喷漆</t>
  </si>
  <si>
    <t>4口光纤熔接盒</t>
  </si>
  <si>
    <t>单口网络面板</t>
  </si>
  <si>
    <t>1个Cat6模块，非屏蔽，86面板（网络）</t>
  </si>
  <si>
    <t>1.安装、固定 、标识、测试
2.详见图纸、招标文件及相关规范，完成本项工作安装的其他一切相关工程内容费用</t>
  </si>
  <si>
    <t>双口网络面板</t>
  </si>
  <si>
    <t>2个Cat6模块，非屏蔽，86面板</t>
  </si>
  <si>
    <t>86底盒</t>
  </si>
  <si>
    <t>墙壁面板86型暗盒</t>
  </si>
  <si>
    <t>2.详见图纸、招标文件及相关规范，完成本项工作安装的其他一切相关工程内容费用</t>
  </si>
  <si>
    <t>JDG20</t>
  </si>
  <si>
    <t>20，1.0厚</t>
  </si>
  <si>
    <t>1.安装、固定、刷防火漆 
2.详见图纸、招标文件及相关规范，完成本项工作安装的其他一切相关工程内容费用</t>
  </si>
  <si>
    <t>M</t>
  </si>
  <si>
    <t>JDG25</t>
  </si>
  <si>
    <t>25，1.0厚</t>
  </si>
  <si>
    <t>1.安装、固定 、刷防火漆 
2.详见图纸、招标文件及相关规范，完成本项工作安装的其他一切相关工程内容费用</t>
  </si>
  <si>
    <t>PVC20</t>
  </si>
  <si>
    <t>PVC电线管(中型)</t>
  </si>
  <si>
    <t>1.安装、固定 
2.详见图纸、招标文件及相关规范，完成本项工作安装的其他一切相关工程内容费用</t>
  </si>
  <si>
    <t>墙面开槽及恢复</t>
  </si>
  <si>
    <t>1、凿槽、刨沟(砖结构) 宽×深(mm以内) 70×70
2、沟槽修补 尺寸(宽×深mm) 70×70</t>
  </si>
  <si>
    <t>m</t>
  </si>
  <si>
    <t>8位PDU</t>
  </si>
  <si>
    <t>8位10A</t>
  </si>
  <si>
    <t>5孔排插</t>
  </si>
  <si>
    <t>三位五孔</t>
  </si>
  <si>
    <t>六类非屏蔽网络双绞线</t>
  </si>
  <si>
    <t>6类非屏蔽，国标</t>
  </si>
  <si>
    <t>1.穿管或桥架敷设
2.详见图纸、招标文件及相关规范，完成本项工作安装的其他一切相关工程内容费用</t>
  </si>
  <si>
    <t>4芯单模光纤</t>
  </si>
  <si>
    <t>24芯单模光纤（室内）</t>
  </si>
  <si>
    <t>电源线</t>
  </si>
  <si>
    <t>BVR2.5</t>
  </si>
  <si>
    <t>WDZ-YJY-3*6</t>
  </si>
  <si>
    <t>WDZ-YJY-3*4</t>
  </si>
  <si>
    <t>WDZ-YJY-3*2.5</t>
  </si>
  <si>
    <t>线缆</t>
  </si>
  <si>
    <t>RVV2*1.5</t>
  </si>
  <si>
    <t>RVV2*1.0</t>
  </si>
  <si>
    <t>RVV4*1.0</t>
  </si>
  <si>
    <t>RVVP6X0.75</t>
  </si>
  <si>
    <t>1.穿管或桥架敷设
2.详见图纸、招标文件及相关规范
3.完成本项工作安装的其他一切相关工程内容费用</t>
  </si>
  <si>
    <t>横向桥架</t>
  </si>
  <si>
    <t>200*100</t>
  </si>
  <si>
    <t>200*100*1.2*1.0</t>
  </si>
  <si>
    <t>1.划线、定位、打眼、槽体清扫 
2.支架制作.安装，防锈.防腐 
3.槽体.盖板.隔板.弯头.三通及配件制作.安装 
4.桥架的安全接地 
5.安装防火隔板、防火涂料 
6.防火堵洞、清理
7.消防系统调试
8.详见图纸、招标文件及相关规范，完成本项工作安装的其他一切相关工程内容费用</t>
  </si>
  <si>
    <t>竖向桥架</t>
  </si>
  <si>
    <t>300*100</t>
  </si>
  <si>
    <t>300*100*1.2*1.0</t>
  </si>
  <si>
    <t>光纤跳纤</t>
  </si>
  <si>
    <t xml:space="preserve">1~5m </t>
  </si>
  <si>
    <t>1.详见图纸、招标文件及相关规范，完成本项工作安装的其他一切相关工程内容费用</t>
  </si>
  <si>
    <t>条</t>
  </si>
  <si>
    <t>人脸门口机</t>
  </si>
  <si>
    <t>开门按钮</t>
  </si>
  <si>
    <t>双门磁力锁</t>
  </si>
  <si>
    <t>把</t>
  </si>
  <si>
    <t>双门控制器</t>
  </si>
  <si>
    <t>四门控制器</t>
  </si>
  <si>
    <t>72芯室外单模光纤</t>
  </si>
  <si>
    <t>50m</t>
  </si>
  <si>
    <t>熔纤</t>
  </si>
  <si>
    <t>芯</t>
  </si>
  <si>
    <t>辅材</t>
  </si>
  <si>
    <t>含安装系统所需水晶头、胶带、扎带、连接件、螺丝等</t>
  </si>
  <si>
    <t>1.含安装系统所需水晶头、胶带、扎带、连接件、螺丝等
2.详见图纸、招标文件及相关规范，完成本项工作安装的其他一切相关工程内容费用</t>
  </si>
  <si>
    <t>项</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</si>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</sst>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0\)"/>
    <numFmt numFmtId="178" formatCode="0.00_);\(0.00\)"/>
  </numFmts>
  <fonts count="32">
    <font>
      <sz val="11"/>
      <color theme="1"/>
      <name val="宋体"/>
      <charset val="134"/>
      <scheme val="minor"/>
    </font>
    <font>
      <sz val="12"/>
      <name val="宋体"/>
      <charset val="134"/>
      <scheme val="minor"/>
    </font>
    <font>
      <b/>
      <sz val="12"/>
      <name val="宋体"/>
      <charset val="134"/>
      <scheme val="minor"/>
    </font>
    <font>
      <b/>
      <sz val="20"/>
      <name val="宋体"/>
      <charset val="134"/>
      <scheme val="minor"/>
    </font>
    <font>
      <sz val="11"/>
      <name val="宋体"/>
      <charset val="134"/>
      <scheme val="minor"/>
    </font>
    <font>
      <sz val="12"/>
      <color rgb="FFFF0000"/>
      <name val="宋体"/>
      <charset val="134"/>
      <scheme val="minor"/>
    </font>
    <font>
      <sz val="11"/>
      <name val="宋体"/>
      <charset val="0"/>
      <scheme val="minor"/>
    </font>
    <font>
      <sz val="11"/>
      <color rgb="FFFF0000"/>
      <name val="宋体"/>
      <charset val="134"/>
      <scheme val="minor"/>
    </font>
    <font>
      <b/>
      <sz val="14"/>
      <name val="宋体"/>
      <charset val="134"/>
      <scheme val="minor"/>
    </font>
    <font>
      <b/>
      <sz val="12"/>
      <name val="宋体"/>
      <charset val="134"/>
    </font>
    <font>
      <sz val="12"/>
      <name val="宋体"/>
      <charset val="134"/>
    </font>
    <font>
      <sz val="12"/>
      <color rgb="FF000000"/>
      <name val="宋体"/>
      <charset val="134"/>
    </font>
    <font>
      <b/>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4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lignment vertical="center" wrapText="1"/>
    </xf>
    <xf numFmtId="176" fontId="0" fillId="0" borderId="0" xfId="0" applyNumberFormat="1" applyFill="1" applyAlignment="1">
      <alignment horizontal="center" vertical="center"/>
    </xf>
    <xf numFmtId="176" fontId="0" fillId="0" borderId="0" xfId="0" applyNumberFormat="1" applyFill="1" applyAlignment="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wrapText="1" readingOrder="1"/>
    </xf>
    <xf numFmtId="0" fontId="4" fillId="0" borderId="4" xfId="0" applyFont="1" applyFill="1" applyBorder="1" applyAlignment="1">
      <alignment horizontal="left" vertical="center" wrapText="1"/>
    </xf>
    <xf numFmtId="176"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2" fontId="6" fillId="0" borderId="4" xfId="0" applyNumberFormat="1" applyFont="1" applyFill="1" applyBorder="1" applyAlignment="1">
      <alignment horizontal="center" vertical="center"/>
    </xf>
    <xf numFmtId="2" fontId="6" fillId="0" borderId="4" xfId="0" applyNumberFormat="1" applyFont="1" applyFill="1" applyBorder="1" applyAlignment="1">
      <alignment horizontal="center" vertical="top" wrapText="1"/>
    </xf>
    <xf numFmtId="0" fontId="1"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8" fillId="2" borderId="4" xfId="0" applyNumberFormat="1" applyFont="1" applyFill="1" applyBorder="1" applyAlignment="1">
      <alignment horizontal="center" vertical="center" wrapText="1"/>
    </xf>
    <xf numFmtId="0" fontId="8" fillId="2" borderId="4" xfId="0"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177" fontId="0" fillId="0" borderId="0" xfId="0" applyNumberFormat="1" applyFill="1" applyAlignment="1">
      <alignment vertical="center"/>
    </xf>
    <xf numFmtId="178" fontId="0" fillId="0" borderId="0" xfId="0" applyNumberFormat="1" applyFill="1" applyAlignment="1">
      <alignment vertical="center"/>
    </xf>
    <xf numFmtId="177" fontId="9" fillId="0" borderId="4" xfId="0" applyNumberFormat="1"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177" fontId="10" fillId="0" borderId="4" xfId="0" applyNumberFormat="1" applyFont="1" applyFill="1" applyBorder="1" applyAlignment="1">
      <alignment horizontal="center" vertical="center"/>
    </xf>
    <xf numFmtId="178" fontId="10" fillId="0" borderId="4" xfId="0" applyNumberFormat="1" applyFont="1" applyFill="1" applyBorder="1" applyAlignment="1">
      <alignment horizontal="center" vertical="center"/>
    </xf>
    <xf numFmtId="178" fontId="11" fillId="3" borderId="4" xfId="0" applyNumberFormat="1" applyFont="1" applyFill="1" applyBorder="1" applyAlignment="1">
      <alignment horizontal="center" vertical="center" wrapText="1"/>
    </xf>
    <xf numFmtId="0" fontId="11" fillId="0" borderId="0" xfId="0" applyFont="1" applyFill="1" applyAlignment="1">
      <alignment horizontal="left" vertical="center"/>
    </xf>
    <xf numFmtId="9" fontId="10" fillId="0" borderId="4" xfId="0" applyNumberFormat="1" applyFont="1" applyFill="1" applyBorder="1" applyAlignment="1">
      <alignment horizontal="center" vertical="center"/>
    </xf>
    <xf numFmtId="177" fontId="9" fillId="0" borderId="4" xfId="0" applyNumberFormat="1" applyFont="1" applyFill="1" applyBorder="1" applyAlignment="1">
      <alignment horizontal="center" vertical="center"/>
    </xf>
    <xf numFmtId="178" fontId="12" fillId="3" borderId="4" xfId="0" applyNumberFormat="1" applyFont="1" applyFill="1" applyBorder="1" applyAlignment="1">
      <alignment horizontal="center" vertical="center" wrapText="1"/>
    </xf>
    <xf numFmtId="178" fontId="9" fillId="0" borderId="4" xfId="0" applyNumberFormat="1" applyFont="1" applyFill="1" applyBorder="1" applyAlignment="1">
      <alignment horizontal="center" vertical="center"/>
    </xf>
    <xf numFmtId="177" fontId="0" fillId="0" borderId="4"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zoomScale="130" zoomScaleNormal="130" workbookViewId="0">
      <selection activeCell="C3" sqref="C3"/>
    </sheetView>
  </sheetViews>
  <sheetFormatPr defaultColWidth="8.89090909090909" defaultRowHeight="14" outlineLevelRow="5" outlineLevelCol="5"/>
  <cols>
    <col min="1" max="1" width="8.38181818181818" style="36" customWidth="1"/>
    <col min="2" max="2" width="22" style="37" customWidth="1"/>
    <col min="3" max="3" width="24.5" style="37" customWidth="1"/>
    <col min="4" max="4" width="18.6363636363636" style="37" customWidth="1"/>
    <col min="5" max="5" width="8.89090909090909" style="3"/>
    <col min="6" max="6" width="13.7545454545455" style="3"/>
    <col min="7" max="16384" width="8.89090909090909" style="3"/>
  </cols>
  <sheetData>
    <row r="1" s="33" customFormat="1" ht="30" customHeight="1" spans="1:6">
      <c r="A1" s="38" t="s">
        <v>0</v>
      </c>
      <c r="B1" s="39"/>
      <c r="C1" s="39"/>
      <c r="D1" s="39"/>
    </row>
    <row r="2" s="34" customFormat="1" ht="30" customHeight="1" spans="1:6">
      <c r="A2" s="40" t="s">
        <v>1</v>
      </c>
      <c r="B2" s="41" t="s">
        <v>2</v>
      </c>
      <c r="C2" s="41" t="s">
        <v>3</v>
      </c>
      <c r="D2" s="41" t="s">
        <v>4</v>
      </c>
    </row>
    <row r="3" s="34" customFormat="1" ht="30" customHeight="1" spans="1:6">
      <c r="A3" s="40">
        <v>1</v>
      </c>
      <c r="B3" s="42" t="s">
        <v>5</v>
      </c>
      <c r="C3" s="40">
        <f>清单!L59</f>
        <v>0</v>
      </c>
      <c r="D3" s="41"/>
      <c r="F3" s="43"/>
    </row>
    <row r="4" s="34" customFormat="1" ht="30" customHeight="1" spans="1:6">
      <c r="A4" s="40">
        <v>5</v>
      </c>
      <c r="B4" s="42" t="s">
        <v>6</v>
      </c>
      <c r="C4" s="44" t="s">
        <v>7</v>
      </c>
      <c r="D4" s="41"/>
      <c r="F4" s="43"/>
    </row>
    <row r="5" s="35" customFormat="1" ht="30" customHeight="1" spans="1:6">
      <c r="A5" s="45">
        <v>6</v>
      </c>
      <c r="B5" s="46" t="s">
        <v>8</v>
      </c>
      <c r="C5" s="45" t="e">
        <f>(C3)*(1+C4)</f>
        <v>#VALUE!</v>
      </c>
      <c r="D5" s="47"/>
      <c r="F5" s="43"/>
    </row>
    <row r="6" s="3" customFormat="1" ht="120" customHeight="1" spans="1:6">
      <c r="A6" s="48" t="s">
        <v>9</v>
      </c>
      <c r="B6" s="48"/>
      <c r="C6" s="48"/>
      <c r="D6" s="48"/>
    </row>
  </sheetData>
  <mergeCells count="2">
    <mergeCell ref="A1:D1"/>
    <mergeCell ref="A6:D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9"/>
  <sheetViews>
    <sheetView tabSelected="1" view="pageBreakPreview" zoomScaleNormal="100" workbookViewId="0">
      <selection activeCell="L59" sqref="L59"/>
    </sheetView>
  </sheetViews>
  <sheetFormatPr defaultColWidth="9" defaultRowHeight="14"/>
  <cols>
    <col min="1" max="1" width="6.81818181818182" style="3" customWidth="1"/>
    <col min="2" max="2" width="21.2545454545455" style="4" customWidth="1"/>
    <col min="3" max="3" width="10.2545454545455" style="3" customWidth="1"/>
    <col min="4" max="4" width="20" style="3" customWidth="1"/>
    <col min="5" max="5" width="26.5" style="3" customWidth="1"/>
    <col min="6" max="6" width="27" style="3" customWidth="1"/>
    <col min="7" max="7" width="9.37272727272727" style="5" customWidth="1"/>
    <col min="8" max="8" width="9" style="3"/>
    <col min="9" max="9" width="11.7545454545455" style="6" customWidth="1"/>
    <col min="10" max="10" width="10.7545454545455" style="6" customWidth="1"/>
    <col min="11" max="11" width="11" style="6" customWidth="1"/>
    <col min="12" max="12" width="14.5" style="6" customWidth="1"/>
    <col min="13" max="13" width="10.8727272727273" style="3" customWidth="1"/>
    <col min="14" max="16384" width="9" style="3"/>
  </cols>
  <sheetData>
    <row r="1" s="1" customFormat="1" ht="55" customHeight="1" spans="1:13">
      <c r="A1" s="7" t="s">
        <v>10</v>
      </c>
      <c r="B1" s="8"/>
      <c r="C1" s="8"/>
      <c r="D1" s="8"/>
      <c r="E1" s="8"/>
      <c r="F1" s="8"/>
      <c r="G1" s="9"/>
      <c r="H1" s="8"/>
      <c r="I1" s="9"/>
      <c r="J1" s="9"/>
      <c r="K1" s="9"/>
      <c r="L1" s="9"/>
      <c r="M1" s="10"/>
    </row>
    <row r="2" s="1" customFormat="1" ht="40" customHeight="1" spans="1:13">
      <c r="A2" s="11" t="s">
        <v>1</v>
      </c>
      <c r="B2" s="11" t="s">
        <v>11</v>
      </c>
      <c r="C2" s="11" t="s">
        <v>12</v>
      </c>
      <c r="D2" s="11" t="s">
        <v>13</v>
      </c>
      <c r="E2" s="11" t="s">
        <v>14</v>
      </c>
      <c r="F2" s="11" t="s">
        <v>15</v>
      </c>
      <c r="G2" s="12" t="s">
        <v>16</v>
      </c>
      <c r="H2" s="11" t="s">
        <v>17</v>
      </c>
      <c r="I2" s="12" t="s">
        <v>18</v>
      </c>
      <c r="J2" s="12" t="s">
        <v>19</v>
      </c>
      <c r="K2" s="12" t="s">
        <v>20</v>
      </c>
      <c r="L2" s="12" t="s">
        <v>21</v>
      </c>
      <c r="M2" s="11" t="s">
        <v>4</v>
      </c>
    </row>
    <row r="3" s="1" customFormat="1" ht="25" customHeight="1" spans="1:13">
      <c r="A3" s="13">
        <v>1</v>
      </c>
      <c r="B3" s="14" t="s">
        <v>22</v>
      </c>
      <c r="C3" s="14"/>
      <c r="D3" s="14"/>
      <c r="E3" s="15" t="s">
        <v>23</v>
      </c>
      <c r="F3" s="16" t="s">
        <v>24</v>
      </c>
      <c r="G3" s="17">
        <v>3</v>
      </c>
      <c r="H3" s="14" t="s">
        <v>25</v>
      </c>
      <c r="I3" s="18"/>
      <c r="J3" s="17"/>
      <c r="K3" s="19">
        <f>+J3+I3</f>
        <v>0</v>
      </c>
      <c r="L3" s="19">
        <f>K3*G3</f>
        <v>0</v>
      </c>
      <c r="M3" s="20"/>
    </row>
    <row r="4" s="1" customFormat="1" ht="25" customHeight="1" spans="1:13">
      <c r="A4" s="13">
        <v>2</v>
      </c>
      <c r="B4" s="14" t="s">
        <v>26</v>
      </c>
      <c r="C4" s="14"/>
      <c r="D4" s="14" t="s">
        <v>27</v>
      </c>
      <c r="E4" s="14" t="s">
        <v>28</v>
      </c>
      <c r="F4" s="16" t="s">
        <v>24</v>
      </c>
      <c r="G4" s="17">
        <v>1</v>
      </c>
      <c r="H4" s="14" t="s">
        <v>29</v>
      </c>
      <c r="I4" s="18"/>
      <c r="J4" s="17"/>
      <c r="K4" s="19">
        <f t="shared" ref="K4:K35" si="0">+J4+I4</f>
        <v>0</v>
      </c>
      <c r="L4" s="19">
        <f t="shared" ref="L4:L35" si="1">K4*G4</f>
        <v>0</v>
      </c>
      <c r="M4" s="20"/>
    </row>
    <row r="5" s="1" customFormat="1" ht="25" customHeight="1" spans="1:13">
      <c r="A5" s="13">
        <v>3</v>
      </c>
      <c r="B5" s="14" t="s">
        <v>30</v>
      </c>
      <c r="C5" s="13"/>
      <c r="D5" s="13" t="s">
        <v>31</v>
      </c>
      <c r="E5" s="14" t="s">
        <v>32</v>
      </c>
      <c r="F5" s="16" t="s">
        <v>24</v>
      </c>
      <c r="G5" s="17">
        <v>1</v>
      </c>
      <c r="H5" s="14" t="s">
        <v>29</v>
      </c>
      <c r="I5" s="17"/>
      <c r="J5" s="17"/>
      <c r="K5" s="19">
        <f t="shared" si="0"/>
        <v>0</v>
      </c>
      <c r="L5" s="19">
        <f t="shared" si="1"/>
        <v>0</v>
      </c>
      <c r="M5" s="20"/>
    </row>
    <row r="6" s="1" customFormat="1" ht="25" customHeight="1" spans="1:13">
      <c r="A6" s="13">
        <v>4</v>
      </c>
      <c r="B6" s="14" t="s">
        <v>33</v>
      </c>
      <c r="C6" s="21"/>
      <c r="D6" s="14"/>
      <c r="E6" s="14" t="s">
        <v>34</v>
      </c>
      <c r="F6" s="16" t="s">
        <v>35</v>
      </c>
      <c r="G6" s="17">
        <v>3</v>
      </c>
      <c r="H6" s="14" t="s">
        <v>29</v>
      </c>
      <c r="I6" s="17"/>
      <c r="J6" s="18"/>
      <c r="K6" s="19">
        <f t="shared" si="0"/>
        <v>0</v>
      </c>
      <c r="L6" s="19">
        <f t="shared" si="1"/>
        <v>0</v>
      </c>
      <c r="M6" s="20"/>
    </row>
    <row r="7" s="1" customFormat="1" ht="25" customHeight="1" spans="1:13">
      <c r="A7" s="13">
        <v>5</v>
      </c>
      <c r="B7" s="14" t="s">
        <v>36</v>
      </c>
      <c r="C7" s="21"/>
      <c r="D7" s="14"/>
      <c r="E7" s="14" t="s">
        <v>37</v>
      </c>
      <c r="F7" s="16" t="s">
        <v>35</v>
      </c>
      <c r="G7" s="17">
        <v>2</v>
      </c>
      <c r="H7" s="14" t="s">
        <v>29</v>
      </c>
      <c r="I7" s="17"/>
      <c r="J7" s="18"/>
      <c r="K7" s="19">
        <f t="shared" si="0"/>
        <v>0</v>
      </c>
      <c r="L7" s="19">
        <f t="shared" si="1"/>
        <v>0</v>
      </c>
      <c r="M7" s="20"/>
    </row>
    <row r="8" s="1" customFormat="1" ht="25" customHeight="1" spans="1:13">
      <c r="A8" s="13">
        <v>6</v>
      </c>
      <c r="B8" s="14" t="s">
        <v>38</v>
      </c>
      <c r="C8" s="21"/>
      <c r="D8" s="14"/>
      <c r="E8" s="14" t="s">
        <v>39</v>
      </c>
      <c r="F8" s="16" t="s">
        <v>35</v>
      </c>
      <c r="G8" s="17">
        <v>1</v>
      </c>
      <c r="H8" s="22" t="s">
        <v>29</v>
      </c>
      <c r="I8" s="17"/>
      <c r="J8" s="18"/>
      <c r="K8" s="19">
        <f t="shared" si="0"/>
        <v>0</v>
      </c>
      <c r="L8" s="19">
        <f t="shared" si="1"/>
        <v>0</v>
      </c>
      <c r="M8" s="20"/>
    </row>
    <row r="9" s="1" customFormat="1" ht="25" customHeight="1" spans="1:13">
      <c r="A9" s="13">
        <v>7</v>
      </c>
      <c r="B9" s="14" t="s">
        <v>40</v>
      </c>
      <c r="C9" s="21" t="s">
        <v>41</v>
      </c>
      <c r="D9" s="14"/>
      <c r="E9" s="14" t="s">
        <v>42</v>
      </c>
      <c r="F9" s="16" t="s">
        <v>35</v>
      </c>
      <c r="G9" s="17">
        <v>3</v>
      </c>
      <c r="H9" s="22" t="s">
        <v>29</v>
      </c>
      <c r="I9" s="17"/>
      <c r="J9" s="17"/>
      <c r="K9" s="19">
        <f t="shared" si="0"/>
        <v>0</v>
      </c>
      <c r="L9" s="19">
        <f t="shared" si="1"/>
        <v>0</v>
      </c>
      <c r="M9" s="20"/>
    </row>
    <row r="10" s="1" customFormat="1" ht="25" customHeight="1" spans="1:13">
      <c r="A10" s="13">
        <v>8</v>
      </c>
      <c r="B10" s="14" t="s">
        <v>43</v>
      </c>
      <c r="C10" s="21"/>
      <c r="D10" s="14"/>
      <c r="E10" s="14" t="s">
        <v>44</v>
      </c>
      <c r="F10" s="16" t="s">
        <v>45</v>
      </c>
      <c r="G10" s="17">
        <v>6</v>
      </c>
      <c r="H10" s="23" t="s">
        <v>46</v>
      </c>
      <c r="I10" s="17"/>
      <c r="J10" s="18"/>
      <c r="K10" s="19">
        <f t="shared" si="0"/>
        <v>0</v>
      </c>
      <c r="L10" s="19">
        <f t="shared" si="1"/>
        <v>0</v>
      </c>
      <c r="M10" s="20"/>
    </row>
    <row r="11" s="1" customFormat="1" ht="25" customHeight="1" spans="1:13">
      <c r="A11" s="13">
        <v>9</v>
      </c>
      <c r="B11" s="14" t="s">
        <v>47</v>
      </c>
      <c r="C11" s="21"/>
      <c r="D11" s="14"/>
      <c r="E11" s="14" t="s">
        <v>44</v>
      </c>
      <c r="F11" s="16" t="s">
        <v>45</v>
      </c>
      <c r="G11" s="17">
        <v>12</v>
      </c>
      <c r="H11" s="23" t="s">
        <v>46</v>
      </c>
      <c r="I11" s="17"/>
      <c r="J11" s="18"/>
      <c r="K11" s="19">
        <f t="shared" si="0"/>
        <v>0</v>
      </c>
      <c r="L11" s="19">
        <f t="shared" si="1"/>
        <v>0</v>
      </c>
      <c r="M11" s="24" t="s">
        <v>48</v>
      </c>
    </row>
    <row r="12" s="1" customFormat="1" ht="25" customHeight="1" spans="1:13">
      <c r="A12" s="13">
        <v>10</v>
      </c>
      <c r="B12" s="14" t="s">
        <v>49</v>
      </c>
      <c r="C12" s="13"/>
      <c r="D12" s="13" t="s">
        <v>50</v>
      </c>
      <c r="E12" s="13" t="s">
        <v>51</v>
      </c>
      <c r="F12" s="16" t="s">
        <v>52</v>
      </c>
      <c r="G12" s="17">
        <v>1</v>
      </c>
      <c r="H12" s="23" t="s">
        <v>29</v>
      </c>
      <c r="I12" s="17"/>
      <c r="J12" s="18"/>
      <c r="K12" s="19">
        <f t="shared" si="0"/>
        <v>0</v>
      </c>
      <c r="L12" s="19">
        <f t="shared" si="1"/>
        <v>0</v>
      </c>
      <c r="M12" s="20"/>
    </row>
    <row r="13" s="1" customFormat="1" ht="25" customHeight="1" spans="1:13">
      <c r="A13" s="13">
        <v>11</v>
      </c>
      <c r="B13" s="14" t="s">
        <v>53</v>
      </c>
      <c r="C13" s="13"/>
      <c r="D13" s="13" t="s">
        <v>54</v>
      </c>
      <c r="E13" s="13" t="s">
        <v>55</v>
      </c>
      <c r="F13" s="16" t="s">
        <v>52</v>
      </c>
      <c r="G13" s="17">
        <v>2</v>
      </c>
      <c r="H13" s="23" t="s">
        <v>29</v>
      </c>
      <c r="I13" s="17"/>
      <c r="J13" s="18"/>
      <c r="K13" s="19">
        <f t="shared" si="0"/>
        <v>0</v>
      </c>
      <c r="L13" s="19">
        <f t="shared" si="1"/>
        <v>0</v>
      </c>
      <c r="M13" s="20"/>
    </row>
    <row r="14" s="1" customFormat="1" ht="25" customHeight="1" spans="1:13">
      <c r="A14" s="13">
        <v>12</v>
      </c>
      <c r="B14" s="14" t="s">
        <v>56</v>
      </c>
      <c r="C14" s="13"/>
      <c r="D14" s="13" t="s">
        <v>57</v>
      </c>
      <c r="E14" s="13" t="s">
        <v>58</v>
      </c>
      <c r="F14" s="16" t="s">
        <v>52</v>
      </c>
      <c r="G14" s="17">
        <v>1</v>
      </c>
      <c r="H14" s="13" t="s">
        <v>29</v>
      </c>
      <c r="I14" s="17"/>
      <c r="J14" s="18"/>
      <c r="K14" s="19">
        <f t="shared" si="0"/>
        <v>0</v>
      </c>
      <c r="L14" s="19">
        <f t="shared" si="1"/>
        <v>0</v>
      </c>
      <c r="M14" s="20"/>
    </row>
    <row r="15" s="1" customFormat="1" ht="25" customHeight="1" spans="1:13">
      <c r="A15" s="13">
        <v>13</v>
      </c>
      <c r="B15" s="14" t="s">
        <v>59</v>
      </c>
      <c r="C15" s="14"/>
      <c r="D15" s="13" t="s">
        <v>57</v>
      </c>
      <c r="E15" s="13"/>
      <c r="F15" s="16" t="s">
        <v>52</v>
      </c>
      <c r="G15" s="17">
        <v>7</v>
      </c>
      <c r="H15" s="14" t="s">
        <v>29</v>
      </c>
      <c r="I15" s="17"/>
      <c r="J15" s="17"/>
      <c r="K15" s="19">
        <f t="shared" si="0"/>
        <v>0</v>
      </c>
      <c r="L15" s="19">
        <f t="shared" si="1"/>
        <v>0</v>
      </c>
      <c r="M15" s="20"/>
    </row>
    <row r="16" s="1" customFormat="1" ht="25" customHeight="1" spans="1:13">
      <c r="A16" s="13">
        <v>14</v>
      </c>
      <c r="B16" s="24" t="s">
        <v>60</v>
      </c>
      <c r="C16" s="21" t="s">
        <v>41</v>
      </c>
      <c r="D16" s="14"/>
      <c r="E16" s="14" t="s">
        <v>61</v>
      </c>
      <c r="F16" s="16" t="s">
        <v>62</v>
      </c>
      <c r="G16" s="17">
        <v>6</v>
      </c>
      <c r="H16" s="14" t="s">
        <v>29</v>
      </c>
      <c r="I16" s="17"/>
      <c r="J16" s="17"/>
      <c r="K16" s="19">
        <f t="shared" si="0"/>
        <v>0</v>
      </c>
      <c r="L16" s="19">
        <f t="shared" si="1"/>
        <v>0</v>
      </c>
      <c r="M16" s="20"/>
    </row>
    <row r="17" s="1" customFormat="1" ht="25" customHeight="1" spans="1:13">
      <c r="A17" s="13">
        <v>15</v>
      </c>
      <c r="B17" s="14" t="s">
        <v>63</v>
      </c>
      <c r="C17" s="21"/>
      <c r="D17" s="14"/>
      <c r="E17" s="14" t="s">
        <v>64</v>
      </c>
      <c r="F17" s="16" t="s">
        <v>62</v>
      </c>
      <c r="G17" s="17">
        <v>1</v>
      </c>
      <c r="H17" s="14" t="s">
        <v>29</v>
      </c>
      <c r="I17" s="17"/>
      <c r="J17" s="17"/>
      <c r="K17" s="19">
        <f t="shared" si="0"/>
        <v>0</v>
      </c>
      <c r="L17" s="19">
        <f t="shared" si="1"/>
        <v>0</v>
      </c>
      <c r="M17" s="20"/>
    </row>
    <row r="18" s="1" customFormat="1" ht="25" customHeight="1" spans="1:13">
      <c r="A18" s="13">
        <v>16</v>
      </c>
      <c r="B18" s="14" t="s">
        <v>65</v>
      </c>
      <c r="C18" s="21"/>
      <c r="D18" s="14"/>
      <c r="E18" s="14" t="s">
        <v>66</v>
      </c>
      <c r="F18" s="16" t="s">
        <v>62</v>
      </c>
      <c r="G18" s="17">
        <v>10</v>
      </c>
      <c r="H18" s="14" t="s">
        <v>29</v>
      </c>
      <c r="I18" s="17"/>
      <c r="J18" s="17"/>
      <c r="K18" s="19">
        <f t="shared" si="0"/>
        <v>0</v>
      </c>
      <c r="L18" s="19">
        <f t="shared" si="1"/>
        <v>0</v>
      </c>
      <c r="M18" s="20"/>
    </row>
    <row r="19" s="1" customFormat="1" ht="25" customHeight="1" spans="1:13">
      <c r="A19" s="13">
        <v>17</v>
      </c>
      <c r="B19" s="14" t="s">
        <v>67</v>
      </c>
      <c r="C19" s="21"/>
      <c r="D19" s="14"/>
      <c r="E19" s="14" t="s">
        <v>68</v>
      </c>
      <c r="F19" s="16" t="s">
        <v>62</v>
      </c>
      <c r="G19" s="17">
        <v>32</v>
      </c>
      <c r="H19" s="14" t="s">
        <v>29</v>
      </c>
      <c r="I19" s="17"/>
      <c r="J19" s="17"/>
      <c r="K19" s="19">
        <f t="shared" si="0"/>
        <v>0</v>
      </c>
      <c r="L19" s="19">
        <f t="shared" si="1"/>
        <v>0</v>
      </c>
      <c r="M19" s="20"/>
    </row>
    <row r="20" s="1" customFormat="1" ht="25" customHeight="1" spans="1:13">
      <c r="A20" s="13">
        <v>18</v>
      </c>
      <c r="B20" s="14" t="s">
        <v>69</v>
      </c>
      <c r="C20" s="21"/>
      <c r="D20" s="14"/>
      <c r="E20" s="14" t="s">
        <v>68</v>
      </c>
      <c r="F20" s="16" t="s">
        <v>62</v>
      </c>
      <c r="G20" s="17">
        <v>5</v>
      </c>
      <c r="H20" s="14" t="s">
        <v>29</v>
      </c>
      <c r="I20" s="17"/>
      <c r="J20" s="17"/>
      <c r="K20" s="19">
        <f t="shared" si="0"/>
        <v>0</v>
      </c>
      <c r="L20" s="19">
        <f t="shared" si="1"/>
        <v>0</v>
      </c>
      <c r="M20" s="20"/>
    </row>
    <row r="21" s="1" customFormat="1" ht="25" customHeight="1" spans="1:13">
      <c r="A21" s="13">
        <v>19</v>
      </c>
      <c r="B21" s="14" t="s">
        <v>70</v>
      </c>
      <c r="C21" s="21"/>
      <c r="D21" s="25"/>
      <c r="E21" s="26" t="s">
        <v>71</v>
      </c>
      <c r="F21" s="16" t="s">
        <v>62</v>
      </c>
      <c r="G21" s="17">
        <v>9</v>
      </c>
      <c r="H21" s="14" t="s">
        <v>29</v>
      </c>
      <c r="I21" s="17"/>
      <c r="J21" s="17"/>
      <c r="K21" s="19">
        <f t="shared" si="0"/>
        <v>0</v>
      </c>
      <c r="L21" s="19">
        <f t="shared" si="1"/>
        <v>0</v>
      </c>
      <c r="M21" s="20"/>
    </row>
    <row r="22" s="1" customFormat="1" ht="25" customHeight="1" spans="1:13">
      <c r="A22" s="13">
        <v>20</v>
      </c>
      <c r="B22" s="14" t="s">
        <v>72</v>
      </c>
      <c r="C22" s="21"/>
      <c r="D22" s="14" t="s">
        <v>73</v>
      </c>
      <c r="E22" s="14"/>
      <c r="F22" s="16" t="s">
        <v>45</v>
      </c>
      <c r="G22" s="17">
        <v>43</v>
      </c>
      <c r="H22" s="14" t="s">
        <v>25</v>
      </c>
      <c r="I22" s="17"/>
      <c r="J22" s="17"/>
      <c r="K22" s="19">
        <f t="shared" si="0"/>
        <v>0</v>
      </c>
      <c r="L22" s="19">
        <f t="shared" si="1"/>
        <v>0</v>
      </c>
      <c r="M22" s="20"/>
    </row>
    <row r="23" s="1" customFormat="1" ht="25" customHeight="1" spans="1:13">
      <c r="A23" s="13">
        <v>21</v>
      </c>
      <c r="B23" s="14" t="s">
        <v>74</v>
      </c>
      <c r="C23" s="21"/>
      <c r="D23" s="14" t="s">
        <v>73</v>
      </c>
      <c r="E23" s="13"/>
      <c r="F23" s="16" t="s">
        <v>45</v>
      </c>
      <c r="G23" s="17">
        <v>9</v>
      </c>
      <c r="H23" s="14" t="s">
        <v>25</v>
      </c>
      <c r="I23" s="17"/>
      <c r="J23" s="17"/>
      <c r="K23" s="19">
        <f t="shared" si="0"/>
        <v>0</v>
      </c>
      <c r="L23" s="19">
        <f t="shared" si="1"/>
        <v>0</v>
      </c>
      <c r="M23" s="20"/>
    </row>
    <row r="24" s="1" customFormat="1" ht="25" customHeight="1" spans="1:13">
      <c r="A24" s="13">
        <v>22</v>
      </c>
      <c r="B24" s="14" t="s">
        <v>75</v>
      </c>
      <c r="C24" s="21"/>
      <c r="D24" s="13"/>
      <c r="E24" s="14" t="s">
        <v>76</v>
      </c>
      <c r="F24" s="27" t="s">
        <v>35</v>
      </c>
      <c r="G24" s="19">
        <v>1</v>
      </c>
      <c r="H24" s="20" t="s">
        <v>29</v>
      </c>
      <c r="I24" s="17"/>
      <c r="J24" s="19"/>
      <c r="K24" s="19">
        <f t="shared" si="0"/>
        <v>0</v>
      </c>
      <c r="L24" s="19">
        <f t="shared" si="1"/>
        <v>0</v>
      </c>
      <c r="M24" s="20"/>
    </row>
    <row r="25" s="1" customFormat="1" ht="25" customHeight="1" spans="1:13">
      <c r="A25" s="13">
        <v>23</v>
      </c>
      <c r="B25" s="14" t="s">
        <v>77</v>
      </c>
      <c r="C25" s="14"/>
      <c r="D25" s="14" t="s">
        <v>73</v>
      </c>
      <c r="E25" s="14" t="s">
        <v>78</v>
      </c>
      <c r="F25" s="27" t="s">
        <v>45</v>
      </c>
      <c r="G25" s="19">
        <v>1</v>
      </c>
      <c r="H25" s="20" t="s">
        <v>29</v>
      </c>
      <c r="I25" s="17"/>
      <c r="J25" s="19"/>
      <c r="K25" s="19">
        <f t="shared" si="0"/>
        <v>0</v>
      </c>
      <c r="L25" s="19">
        <f t="shared" si="1"/>
        <v>0</v>
      </c>
      <c r="M25" s="20"/>
    </row>
    <row r="26" s="1" customFormat="1" ht="25" customHeight="1" spans="1:13">
      <c r="A26" s="13">
        <v>24</v>
      </c>
      <c r="B26" s="15" t="s">
        <v>79</v>
      </c>
      <c r="C26" s="14"/>
      <c r="D26" s="14"/>
      <c r="E26" s="13"/>
      <c r="F26" s="16" t="s">
        <v>45</v>
      </c>
      <c r="G26" s="17">
        <v>3</v>
      </c>
      <c r="H26" s="13" t="s">
        <v>29</v>
      </c>
      <c r="I26" s="17"/>
      <c r="J26" s="18"/>
      <c r="K26" s="19">
        <f t="shared" si="0"/>
        <v>0</v>
      </c>
      <c r="L26" s="19">
        <f t="shared" si="1"/>
        <v>0</v>
      </c>
      <c r="M26" s="20"/>
    </row>
    <row r="27" s="1" customFormat="1" ht="25" customHeight="1" spans="1:13">
      <c r="A27" s="13">
        <v>25</v>
      </c>
      <c r="B27" s="14" t="s">
        <v>80</v>
      </c>
      <c r="C27" s="13"/>
      <c r="D27" s="13"/>
      <c r="E27" s="14" t="s">
        <v>81</v>
      </c>
      <c r="F27" s="16" t="s">
        <v>82</v>
      </c>
      <c r="G27" s="17">
        <v>2</v>
      </c>
      <c r="H27" s="13" t="s">
        <v>25</v>
      </c>
      <c r="I27" s="17"/>
      <c r="J27" s="18"/>
      <c r="K27" s="19">
        <f t="shared" si="0"/>
        <v>0</v>
      </c>
      <c r="L27" s="19">
        <f t="shared" si="1"/>
        <v>0</v>
      </c>
      <c r="M27" s="20"/>
    </row>
    <row r="28" s="1" customFormat="1" ht="25" customHeight="1" spans="1:13">
      <c r="A28" s="13">
        <v>26</v>
      </c>
      <c r="B28" s="14" t="s">
        <v>83</v>
      </c>
      <c r="C28" s="13"/>
      <c r="D28" s="13"/>
      <c r="E28" s="14" t="s">
        <v>84</v>
      </c>
      <c r="F28" s="16" t="s">
        <v>82</v>
      </c>
      <c r="G28" s="17">
        <v>7</v>
      </c>
      <c r="H28" s="13" t="s">
        <v>25</v>
      </c>
      <c r="I28" s="17"/>
      <c r="J28" s="18"/>
      <c r="K28" s="19">
        <f t="shared" si="0"/>
        <v>0</v>
      </c>
      <c r="L28" s="19">
        <f t="shared" si="1"/>
        <v>0</v>
      </c>
      <c r="M28" s="20"/>
    </row>
    <row r="29" s="1" customFormat="1" ht="25" customHeight="1" spans="1:13">
      <c r="A29" s="13">
        <v>27</v>
      </c>
      <c r="B29" s="14" t="s">
        <v>85</v>
      </c>
      <c r="C29" s="13"/>
      <c r="D29" s="13"/>
      <c r="E29" s="14" t="s">
        <v>86</v>
      </c>
      <c r="F29" s="16" t="s">
        <v>87</v>
      </c>
      <c r="G29" s="17">
        <v>80</v>
      </c>
      <c r="H29" s="13" t="s">
        <v>25</v>
      </c>
      <c r="I29" s="17"/>
      <c r="J29" s="18"/>
      <c r="K29" s="19">
        <f t="shared" si="0"/>
        <v>0</v>
      </c>
      <c r="L29" s="19">
        <f t="shared" si="1"/>
        <v>0</v>
      </c>
      <c r="M29" s="20"/>
    </row>
    <row r="30" s="1" customFormat="1" ht="25" customHeight="1" spans="1:13">
      <c r="A30" s="13">
        <v>28</v>
      </c>
      <c r="B30" s="14" t="s">
        <v>88</v>
      </c>
      <c r="C30" s="13"/>
      <c r="D30" s="13" t="s">
        <v>89</v>
      </c>
      <c r="E30" s="13"/>
      <c r="F30" s="16" t="s">
        <v>90</v>
      </c>
      <c r="G30" s="17">
        <v>1693.2</v>
      </c>
      <c r="H30" s="13" t="s">
        <v>91</v>
      </c>
      <c r="I30" s="17"/>
      <c r="J30" s="18"/>
      <c r="K30" s="19">
        <f t="shared" si="0"/>
        <v>0</v>
      </c>
      <c r="L30" s="19">
        <f t="shared" si="1"/>
        <v>0</v>
      </c>
      <c r="M30" s="20"/>
    </row>
    <row r="31" s="1" customFormat="1" ht="25" customHeight="1" spans="1:13">
      <c r="A31" s="13">
        <v>29</v>
      </c>
      <c r="B31" s="14" t="s">
        <v>92</v>
      </c>
      <c r="C31" s="13"/>
      <c r="D31" s="13" t="s">
        <v>93</v>
      </c>
      <c r="E31" s="13"/>
      <c r="F31" s="16" t="s">
        <v>94</v>
      </c>
      <c r="G31" s="17">
        <v>279.12</v>
      </c>
      <c r="H31" s="13" t="s">
        <v>91</v>
      </c>
      <c r="I31" s="17"/>
      <c r="J31" s="18"/>
      <c r="K31" s="19">
        <f t="shared" si="0"/>
        <v>0</v>
      </c>
      <c r="L31" s="19">
        <f t="shared" si="1"/>
        <v>0</v>
      </c>
      <c r="M31" s="20"/>
    </row>
    <row r="32" s="1" customFormat="1" ht="25" customHeight="1" spans="1:13">
      <c r="A32" s="13">
        <v>30</v>
      </c>
      <c r="B32" s="14" t="s">
        <v>95</v>
      </c>
      <c r="C32" s="13"/>
      <c r="D32" s="13" t="s">
        <v>96</v>
      </c>
      <c r="E32" s="13"/>
      <c r="F32" s="16" t="s">
        <v>97</v>
      </c>
      <c r="G32" s="17">
        <v>507.96</v>
      </c>
      <c r="H32" s="13" t="s">
        <v>91</v>
      </c>
      <c r="I32" s="17"/>
      <c r="J32" s="17"/>
      <c r="K32" s="19">
        <f t="shared" si="0"/>
        <v>0</v>
      </c>
      <c r="L32" s="19">
        <f t="shared" si="1"/>
        <v>0</v>
      </c>
      <c r="M32" s="20"/>
    </row>
    <row r="33" s="1" customFormat="1" ht="25" customHeight="1" spans="1:13">
      <c r="A33" s="13">
        <v>31</v>
      </c>
      <c r="B33" s="14" t="s">
        <v>98</v>
      </c>
      <c r="C33" s="13"/>
      <c r="D33" s="13"/>
      <c r="E33" s="14" t="s">
        <v>99</v>
      </c>
      <c r="F33" s="16" t="s">
        <v>87</v>
      </c>
      <c r="G33" s="17">
        <v>788.928</v>
      </c>
      <c r="H33" s="13" t="s">
        <v>100</v>
      </c>
      <c r="I33" s="17"/>
      <c r="J33" s="18"/>
      <c r="K33" s="19">
        <f t="shared" si="0"/>
        <v>0</v>
      </c>
      <c r="L33" s="19">
        <f t="shared" si="1"/>
        <v>0</v>
      </c>
      <c r="M33" s="20"/>
    </row>
    <row r="34" s="1" customFormat="1" ht="25" customHeight="1" spans="1:13">
      <c r="A34" s="13">
        <v>32</v>
      </c>
      <c r="B34" s="14" t="s">
        <v>101</v>
      </c>
      <c r="C34" s="14"/>
      <c r="D34" s="14" t="s">
        <v>102</v>
      </c>
      <c r="E34" s="13"/>
      <c r="F34" s="16" t="s">
        <v>97</v>
      </c>
      <c r="G34" s="17">
        <v>3</v>
      </c>
      <c r="H34" s="13" t="s">
        <v>25</v>
      </c>
      <c r="I34" s="17"/>
      <c r="J34" s="18"/>
      <c r="K34" s="19">
        <f t="shared" si="0"/>
        <v>0</v>
      </c>
      <c r="L34" s="19">
        <f t="shared" si="1"/>
        <v>0</v>
      </c>
      <c r="M34" s="20"/>
    </row>
    <row r="35" s="1" customFormat="1" ht="25" customHeight="1" spans="1:13">
      <c r="A35" s="13">
        <v>33</v>
      </c>
      <c r="B35" s="14" t="s">
        <v>103</v>
      </c>
      <c r="C35" s="14"/>
      <c r="D35" s="14" t="s">
        <v>104</v>
      </c>
      <c r="E35" s="13"/>
      <c r="F35" s="16" t="s">
        <v>97</v>
      </c>
      <c r="G35" s="17">
        <v>3</v>
      </c>
      <c r="H35" s="13" t="s">
        <v>25</v>
      </c>
      <c r="I35" s="17"/>
      <c r="J35" s="18"/>
      <c r="K35" s="19">
        <f t="shared" si="0"/>
        <v>0</v>
      </c>
      <c r="L35" s="19">
        <f t="shared" si="1"/>
        <v>0</v>
      </c>
      <c r="M35" s="20"/>
    </row>
    <row r="36" s="1" customFormat="1" ht="25" customHeight="1" spans="1:13">
      <c r="A36" s="13">
        <v>34</v>
      </c>
      <c r="B36" s="14" t="s">
        <v>105</v>
      </c>
      <c r="C36" s="13"/>
      <c r="D36" s="13" t="s">
        <v>106</v>
      </c>
      <c r="E36" s="13"/>
      <c r="F36" s="16" t="s">
        <v>107</v>
      </c>
      <c r="G36" s="17">
        <v>1561.215</v>
      </c>
      <c r="H36" s="13" t="s">
        <v>91</v>
      </c>
      <c r="I36" s="17"/>
      <c r="J36" s="17"/>
      <c r="K36" s="19">
        <f t="shared" ref="K36:K59" si="2">+J36+I36</f>
        <v>0</v>
      </c>
      <c r="L36" s="19">
        <f t="shared" ref="L36:L59" si="3">K36*G36</f>
        <v>0</v>
      </c>
      <c r="M36" s="20"/>
    </row>
    <row r="37" s="1" customFormat="1" ht="25" customHeight="1" spans="1:13">
      <c r="A37" s="13">
        <v>35</v>
      </c>
      <c r="B37" s="14" t="s">
        <v>108</v>
      </c>
      <c r="C37" s="14"/>
      <c r="D37" s="13"/>
      <c r="E37" s="13"/>
      <c r="F37" s="16" t="s">
        <v>107</v>
      </c>
      <c r="G37" s="17">
        <v>82.925</v>
      </c>
      <c r="H37" s="13" t="s">
        <v>91</v>
      </c>
      <c r="I37" s="17"/>
      <c r="J37" s="18"/>
      <c r="K37" s="19">
        <f t="shared" si="2"/>
        <v>0</v>
      </c>
      <c r="L37" s="19">
        <f t="shared" si="3"/>
        <v>0</v>
      </c>
      <c r="M37" s="20"/>
    </row>
    <row r="38" s="1" customFormat="1" ht="25" customHeight="1" spans="1:13">
      <c r="A38" s="13">
        <v>36</v>
      </c>
      <c r="B38" s="14" t="s">
        <v>109</v>
      </c>
      <c r="C38" s="14"/>
      <c r="D38" s="14"/>
      <c r="E38" s="14"/>
      <c r="F38" s="16" t="s">
        <v>107</v>
      </c>
      <c r="G38" s="17">
        <v>105.925</v>
      </c>
      <c r="H38" s="14" t="s">
        <v>91</v>
      </c>
      <c r="I38" s="17"/>
      <c r="J38" s="17"/>
      <c r="K38" s="19">
        <f t="shared" si="2"/>
        <v>0</v>
      </c>
      <c r="L38" s="19">
        <f t="shared" si="3"/>
        <v>0</v>
      </c>
      <c r="M38" s="20"/>
    </row>
    <row r="39" s="1" customFormat="1" ht="25" customHeight="1" spans="1:13">
      <c r="A39" s="13">
        <v>37</v>
      </c>
      <c r="B39" s="14" t="s">
        <v>110</v>
      </c>
      <c r="C39" s="14"/>
      <c r="D39" s="14" t="s">
        <v>111</v>
      </c>
      <c r="E39" s="14"/>
      <c r="F39" s="16" t="s">
        <v>107</v>
      </c>
      <c r="G39" s="17">
        <v>465</v>
      </c>
      <c r="H39" s="14" t="s">
        <v>91</v>
      </c>
      <c r="I39" s="17"/>
      <c r="J39" s="17"/>
      <c r="K39" s="19">
        <f t="shared" si="2"/>
        <v>0</v>
      </c>
      <c r="L39" s="19">
        <f t="shared" si="3"/>
        <v>0</v>
      </c>
      <c r="M39" s="20"/>
    </row>
    <row r="40" s="1" customFormat="1" ht="25" customHeight="1" spans="1:13">
      <c r="A40" s="13">
        <v>38</v>
      </c>
      <c r="B40" s="14" t="s">
        <v>110</v>
      </c>
      <c r="C40" s="14"/>
      <c r="D40" s="14" t="s">
        <v>112</v>
      </c>
      <c r="E40" s="14"/>
      <c r="F40" s="16" t="s">
        <v>107</v>
      </c>
      <c r="G40" s="17">
        <v>45</v>
      </c>
      <c r="H40" s="14" t="s">
        <v>91</v>
      </c>
      <c r="I40" s="17"/>
      <c r="J40" s="17"/>
      <c r="K40" s="19">
        <f t="shared" si="2"/>
        <v>0</v>
      </c>
      <c r="L40" s="19">
        <f t="shared" si="3"/>
        <v>0</v>
      </c>
      <c r="M40" s="20"/>
    </row>
    <row r="41" s="1" customFormat="1" ht="25" customHeight="1" spans="1:13">
      <c r="A41" s="13">
        <v>39</v>
      </c>
      <c r="B41" s="14" t="s">
        <v>110</v>
      </c>
      <c r="C41" s="14"/>
      <c r="D41" s="14" t="s">
        <v>113</v>
      </c>
      <c r="E41" s="14"/>
      <c r="F41" s="16" t="s">
        <v>107</v>
      </c>
      <c r="G41" s="17">
        <v>82.925</v>
      </c>
      <c r="H41" s="14" t="s">
        <v>91</v>
      </c>
      <c r="I41" s="17"/>
      <c r="J41" s="17"/>
      <c r="K41" s="19">
        <f t="shared" si="2"/>
        <v>0</v>
      </c>
      <c r="L41" s="19">
        <f t="shared" si="3"/>
        <v>0</v>
      </c>
      <c r="M41" s="20"/>
    </row>
    <row r="42" s="1" customFormat="1" ht="25" customHeight="1" spans="1:13">
      <c r="A42" s="13">
        <v>40</v>
      </c>
      <c r="B42" s="14" t="s">
        <v>110</v>
      </c>
      <c r="C42" s="14"/>
      <c r="D42" s="13" t="s">
        <v>114</v>
      </c>
      <c r="E42" s="13"/>
      <c r="F42" s="16" t="s">
        <v>107</v>
      </c>
      <c r="G42" s="17">
        <v>82.925</v>
      </c>
      <c r="H42" s="14" t="s">
        <v>91</v>
      </c>
      <c r="I42" s="17"/>
      <c r="J42" s="17"/>
      <c r="K42" s="19">
        <f t="shared" si="2"/>
        <v>0</v>
      </c>
      <c r="L42" s="19">
        <f t="shared" si="3"/>
        <v>0</v>
      </c>
      <c r="M42" s="20"/>
    </row>
    <row r="43" s="1" customFormat="1" ht="25" customHeight="1" spans="1:13">
      <c r="A43" s="13">
        <v>41</v>
      </c>
      <c r="B43" s="14" t="s">
        <v>115</v>
      </c>
      <c r="C43" s="14"/>
      <c r="D43" s="13" t="s">
        <v>116</v>
      </c>
      <c r="E43" s="13"/>
      <c r="F43" s="16" t="s">
        <v>107</v>
      </c>
      <c r="G43" s="17">
        <v>100</v>
      </c>
      <c r="H43" s="14" t="s">
        <v>91</v>
      </c>
      <c r="I43" s="17"/>
      <c r="J43" s="17"/>
      <c r="K43" s="19">
        <f t="shared" si="2"/>
        <v>0</v>
      </c>
      <c r="L43" s="19">
        <f t="shared" si="3"/>
        <v>0</v>
      </c>
      <c r="M43" s="20"/>
    </row>
    <row r="44" s="1" customFormat="1" ht="25" customHeight="1" spans="1:13">
      <c r="A44" s="13">
        <v>42</v>
      </c>
      <c r="B44" s="14" t="s">
        <v>115</v>
      </c>
      <c r="C44" s="14"/>
      <c r="D44" s="13" t="s">
        <v>117</v>
      </c>
      <c r="E44" s="13"/>
      <c r="F44" s="16" t="s">
        <v>107</v>
      </c>
      <c r="G44" s="17">
        <v>112.665</v>
      </c>
      <c r="H44" s="14" t="s">
        <v>91</v>
      </c>
      <c r="I44" s="17"/>
      <c r="J44" s="17"/>
      <c r="K44" s="19">
        <f t="shared" si="2"/>
        <v>0</v>
      </c>
      <c r="L44" s="19">
        <f t="shared" si="3"/>
        <v>0</v>
      </c>
      <c r="M44" s="20"/>
    </row>
    <row r="45" s="1" customFormat="1" ht="25" customHeight="1" spans="1:13">
      <c r="A45" s="13">
        <v>43</v>
      </c>
      <c r="B45" s="14" t="s">
        <v>115</v>
      </c>
      <c r="C45" s="14"/>
      <c r="D45" s="13" t="s">
        <v>118</v>
      </c>
      <c r="E45" s="13"/>
      <c r="F45" s="16" t="s">
        <v>107</v>
      </c>
      <c r="G45" s="17">
        <v>29.39</v>
      </c>
      <c r="H45" s="14" t="s">
        <v>91</v>
      </c>
      <c r="I45" s="17"/>
      <c r="J45" s="17"/>
      <c r="K45" s="19">
        <f t="shared" si="2"/>
        <v>0</v>
      </c>
      <c r="L45" s="19">
        <f t="shared" si="3"/>
        <v>0</v>
      </c>
      <c r="M45" s="20"/>
    </row>
    <row r="46" s="1" customFormat="1" ht="25" customHeight="1" spans="1:13">
      <c r="A46" s="13">
        <v>44</v>
      </c>
      <c r="B46" s="14" t="s">
        <v>115</v>
      </c>
      <c r="C46" s="14"/>
      <c r="D46" s="13" t="s">
        <v>119</v>
      </c>
      <c r="E46" s="13"/>
      <c r="F46" s="16" t="s">
        <v>120</v>
      </c>
      <c r="G46" s="17">
        <v>163.68</v>
      </c>
      <c r="H46" s="14" t="s">
        <v>91</v>
      </c>
      <c r="I46" s="17"/>
      <c r="J46" s="17"/>
      <c r="K46" s="19">
        <f t="shared" si="2"/>
        <v>0</v>
      </c>
      <c r="L46" s="19">
        <f t="shared" si="3"/>
        <v>0</v>
      </c>
      <c r="M46" s="20"/>
    </row>
    <row r="47" s="1" customFormat="1" ht="25" customHeight="1" spans="1:13">
      <c r="A47" s="13">
        <v>45</v>
      </c>
      <c r="B47" s="14" t="s">
        <v>121</v>
      </c>
      <c r="C47" s="13"/>
      <c r="D47" s="13" t="s">
        <v>122</v>
      </c>
      <c r="E47" s="13" t="s">
        <v>123</v>
      </c>
      <c r="F47" s="16" t="s">
        <v>124</v>
      </c>
      <c r="G47" s="17">
        <v>30</v>
      </c>
      <c r="H47" s="13" t="s">
        <v>91</v>
      </c>
      <c r="I47" s="17"/>
      <c r="J47" s="18"/>
      <c r="K47" s="19">
        <f t="shared" si="2"/>
        <v>0</v>
      </c>
      <c r="L47" s="19">
        <f t="shared" si="3"/>
        <v>0</v>
      </c>
      <c r="M47" s="20"/>
    </row>
    <row r="48" s="1" customFormat="1" ht="25" customHeight="1" spans="1:13">
      <c r="A48" s="13">
        <v>46</v>
      </c>
      <c r="B48" s="14" t="s">
        <v>125</v>
      </c>
      <c r="C48" s="13"/>
      <c r="D48" s="13" t="s">
        <v>126</v>
      </c>
      <c r="E48" s="13" t="s">
        <v>127</v>
      </c>
      <c r="F48" s="16" t="s">
        <v>124</v>
      </c>
      <c r="G48" s="17">
        <v>45.045</v>
      </c>
      <c r="H48" s="13" t="s">
        <v>91</v>
      </c>
      <c r="I48" s="17"/>
      <c r="J48" s="18"/>
      <c r="K48" s="19">
        <f t="shared" si="2"/>
        <v>0</v>
      </c>
      <c r="L48" s="19">
        <f t="shared" si="3"/>
        <v>0</v>
      </c>
      <c r="M48" s="20"/>
    </row>
    <row r="49" s="1" customFormat="1" ht="25" customHeight="1" spans="1:16">
      <c r="A49" s="13">
        <v>47</v>
      </c>
      <c r="B49" s="14" t="s">
        <v>128</v>
      </c>
      <c r="C49" s="13"/>
      <c r="D49" s="13" t="s">
        <v>129</v>
      </c>
      <c r="E49" s="13"/>
      <c r="F49" s="16" t="s">
        <v>130</v>
      </c>
      <c r="G49" s="17">
        <v>179</v>
      </c>
      <c r="H49" s="13" t="s">
        <v>131</v>
      </c>
      <c r="I49" s="17"/>
      <c r="J49" s="18"/>
      <c r="K49" s="19">
        <f t="shared" si="2"/>
        <v>0</v>
      </c>
      <c r="L49" s="19">
        <f t="shared" si="3"/>
        <v>0</v>
      </c>
      <c r="M49" s="20"/>
    </row>
    <row r="50" s="1" customFormat="1" ht="25" customHeight="1" spans="1:16">
      <c r="A50" s="13">
        <v>48</v>
      </c>
      <c r="B50" s="14" t="s">
        <v>132</v>
      </c>
      <c r="C50" s="13"/>
      <c r="D50" s="13"/>
      <c r="E50" s="13"/>
      <c r="F50" s="16" t="s">
        <v>62</v>
      </c>
      <c r="G50" s="17">
        <v>10</v>
      </c>
      <c r="H50" s="13" t="s">
        <v>29</v>
      </c>
      <c r="I50" s="17"/>
      <c r="J50" s="18"/>
      <c r="K50" s="19">
        <f t="shared" si="2"/>
        <v>0</v>
      </c>
      <c r="L50" s="19">
        <f t="shared" si="3"/>
        <v>0</v>
      </c>
      <c r="M50" s="20"/>
    </row>
    <row r="51" s="1" customFormat="1" ht="25" customHeight="1" spans="1:16">
      <c r="A51" s="13">
        <v>49</v>
      </c>
      <c r="B51" s="14" t="s">
        <v>133</v>
      </c>
      <c r="C51" s="28"/>
      <c r="D51" s="14"/>
      <c r="E51" s="16"/>
      <c r="F51" s="16" t="s">
        <v>62</v>
      </c>
      <c r="G51" s="17">
        <v>10</v>
      </c>
      <c r="H51" s="13" t="s">
        <v>25</v>
      </c>
      <c r="I51" s="17"/>
      <c r="J51" s="18"/>
      <c r="K51" s="19">
        <f t="shared" si="2"/>
        <v>0</v>
      </c>
      <c r="L51" s="19">
        <f t="shared" si="3"/>
        <v>0</v>
      </c>
      <c r="M51" s="20"/>
    </row>
    <row r="52" s="1" customFormat="1" ht="25" customHeight="1" spans="1:16">
      <c r="A52" s="13">
        <v>50</v>
      </c>
      <c r="B52" s="14" t="s">
        <v>134</v>
      </c>
      <c r="C52" s="28"/>
      <c r="D52" s="14"/>
      <c r="E52" s="14"/>
      <c r="F52" s="16" t="s">
        <v>62</v>
      </c>
      <c r="G52" s="17">
        <v>10</v>
      </c>
      <c r="H52" s="13" t="s">
        <v>135</v>
      </c>
      <c r="I52" s="17"/>
      <c r="J52" s="18"/>
      <c r="K52" s="19">
        <f t="shared" si="2"/>
        <v>0</v>
      </c>
      <c r="L52" s="19">
        <f t="shared" si="3"/>
        <v>0</v>
      </c>
      <c r="M52" s="20"/>
    </row>
    <row r="53" s="1" customFormat="1" ht="25" customHeight="1" spans="1:16">
      <c r="A53" s="13">
        <v>51</v>
      </c>
      <c r="B53" s="14" t="s">
        <v>136</v>
      </c>
      <c r="C53" s="28"/>
      <c r="D53" s="14"/>
      <c r="E53" s="14"/>
      <c r="F53" s="16" t="s">
        <v>62</v>
      </c>
      <c r="G53" s="17">
        <v>1</v>
      </c>
      <c r="H53" s="13" t="s">
        <v>29</v>
      </c>
      <c r="I53" s="17"/>
      <c r="J53" s="18"/>
      <c r="K53" s="19">
        <f t="shared" si="2"/>
        <v>0</v>
      </c>
      <c r="L53" s="19">
        <f t="shared" si="3"/>
        <v>0</v>
      </c>
      <c r="M53" s="20"/>
    </row>
    <row r="54" s="1" customFormat="1" ht="25" customHeight="1" spans="1:16">
      <c r="A54" s="13">
        <v>52</v>
      </c>
      <c r="B54" s="14" t="s">
        <v>137</v>
      </c>
      <c r="C54" s="28"/>
      <c r="D54" s="14"/>
      <c r="E54" s="14"/>
      <c r="F54" s="16" t="s">
        <v>62</v>
      </c>
      <c r="G54" s="17">
        <v>2</v>
      </c>
      <c r="H54" s="13" t="s">
        <v>29</v>
      </c>
      <c r="I54" s="17"/>
      <c r="J54" s="18"/>
      <c r="K54" s="19">
        <f t="shared" si="2"/>
        <v>0</v>
      </c>
      <c r="L54" s="19">
        <f t="shared" si="3"/>
        <v>0</v>
      </c>
      <c r="M54" s="20"/>
    </row>
    <row r="55" s="1" customFormat="1" ht="25" customHeight="1" spans="1:16">
      <c r="A55" s="13">
        <v>53</v>
      </c>
      <c r="B55" s="14" t="s">
        <v>138</v>
      </c>
      <c r="C55" s="14"/>
      <c r="D55" s="14"/>
      <c r="E55" s="14"/>
      <c r="F55" s="16" t="s">
        <v>107</v>
      </c>
      <c r="G55" s="17">
        <v>800</v>
      </c>
      <c r="H55" s="14" t="s">
        <v>91</v>
      </c>
      <c r="I55" s="17"/>
      <c r="J55" s="17"/>
      <c r="K55" s="19">
        <f t="shared" si="2"/>
        <v>0</v>
      </c>
      <c r="L55" s="19">
        <f t="shared" si="3"/>
        <v>0</v>
      </c>
      <c r="M55" s="20"/>
    </row>
    <row r="56" s="1" customFormat="1" ht="25" customHeight="1" spans="1:16">
      <c r="A56" s="13">
        <v>54</v>
      </c>
      <c r="B56" s="14" t="s">
        <v>128</v>
      </c>
      <c r="C56" s="14"/>
      <c r="D56" s="14" t="s">
        <v>139</v>
      </c>
      <c r="E56" s="14"/>
      <c r="F56" s="16" t="s">
        <v>130</v>
      </c>
      <c r="G56" s="17">
        <v>8</v>
      </c>
      <c r="H56" s="14" t="s">
        <v>131</v>
      </c>
      <c r="I56" s="17"/>
      <c r="J56" s="17"/>
      <c r="K56" s="19">
        <f t="shared" si="2"/>
        <v>0</v>
      </c>
      <c r="L56" s="19">
        <f t="shared" si="3"/>
        <v>0</v>
      </c>
      <c r="M56" s="20"/>
    </row>
    <row r="57" s="1" customFormat="1" ht="25" customHeight="1" spans="1:16">
      <c r="A57" s="13">
        <v>55</v>
      </c>
      <c r="B57" s="14" t="s">
        <v>140</v>
      </c>
      <c r="C57" s="13"/>
      <c r="D57" s="13"/>
      <c r="E57" s="13"/>
      <c r="F57" s="16" t="s">
        <v>130</v>
      </c>
      <c r="G57" s="17">
        <v>348</v>
      </c>
      <c r="H57" s="13" t="s">
        <v>141</v>
      </c>
      <c r="I57" s="17"/>
      <c r="J57" s="17"/>
      <c r="K57" s="19">
        <f t="shared" si="2"/>
        <v>0</v>
      </c>
      <c r="L57" s="19">
        <f t="shared" si="3"/>
        <v>0</v>
      </c>
      <c r="M57" s="20"/>
    </row>
    <row r="58" s="1" customFormat="1" ht="25" customHeight="1" spans="1:16">
      <c r="A58" s="13">
        <v>56</v>
      </c>
      <c r="B58" s="14" t="s">
        <v>142</v>
      </c>
      <c r="C58" s="13"/>
      <c r="D58" s="14" t="s">
        <v>143</v>
      </c>
      <c r="E58" s="13"/>
      <c r="F58" s="16" t="s">
        <v>144</v>
      </c>
      <c r="G58" s="17">
        <v>1</v>
      </c>
      <c r="H58" s="13" t="s">
        <v>145</v>
      </c>
      <c r="I58" s="17"/>
      <c r="J58" s="18"/>
      <c r="K58" s="19">
        <f t="shared" si="2"/>
        <v>0</v>
      </c>
      <c r="L58" s="19">
        <f t="shared" si="3"/>
        <v>0</v>
      </c>
      <c r="M58" s="20"/>
    </row>
    <row r="59" s="2" customFormat="1" ht="42" customHeight="1" spans="1:16">
      <c r="A59" s="29" t="s">
        <v>146</v>
      </c>
      <c r="B59" s="29"/>
      <c r="C59" s="29"/>
      <c r="D59" s="29"/>
      <c r="E59" s="29"/>
      <c r="F59" s="29"/>
      <c r="G59" s="30"/>
      <c r="H59" s="29"/>
      <c r="I59" s="31"/>
      <c r="J59" s="31"/>
      <c r="K59" s="31"/>
      <c r="L59" s="31">
        <f>SUM(L3:L58)</f>
        <v>0</v>
      </c>
      <c r="M59" s="32"/>
      <c r="N59" s="1"/>
      <c r="O59" s="1"/>
      <c r="P59" s="1"/>
    </row>
  </sheetData>
  <mergeCells count="2">
    <mergeCell ref="A1:M1"/>
    <mergeCell ref="A59:K59"/>
  </mergeCells>
  <pageMargins left="0.0784722222222222" right="0.196527777777778" top="0.236111111111111" bottom="0.0784722222222222" header="0.275" footer="0.118055555555556"/>
  <pageSetup paperSize="9" scale="5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c:creator>
  <cp:lastModifiedBy>肖洁民</cp:lastModifiedBy>
  <dcterms:created xsi:type="dcterms:W3CDTF">2026-03-23T04:54:00Z</dcterms:created>
  <dcterms:modified xsi:type="dcterms:W3CDTF">2026-03-25T03:00:21Z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86ABF07E2402436297883BC3DCED587A_13</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