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价清单" sheetId="2" r:id="rId1"/>
    <sheet name="成本清单" sheetId="1" state="hidden" r:id="rId2"/>
  </sheets>
  <definedNames>
    <definedName name="_xlnm.Print_Area" localSheetId="1">成本清单!$A$1:$J$23</definedName>
    <definedName name="_xlnm.Print_Area" localSheetId="0">报价清单!$A$1:$L$24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<sst xmlns="http://schemas.openxmlformats.org/spreadsheetml/2006/main" count="155" uniqueCount="74">
  <si>
    <t>南昌工学院天工蓝学习中心二楼网络改造项目清单</t>
  </si>
  <si>
    <t>NO.</t>
  </si>
  <si>
    <t>名称</t>
  </si>
  <si>
    <t>品牌</t>
  </si>
  <si>
    <t>参数</t>
  </si>
  <si>
    <t>项目特征</t>
  </si>
  <si>
    <t>单位</t>
  </si>
  <si>
    <t>数量</t>
  </si>
  <si>
    <t>主材设备费
（元）</t>
  </si>
  <si>
    <t>安装费
（元）</t>
  </si>
  <si>
    <t>综合单价（元）</t>
  </si>
  <si>
    <t>小计（元）</t>
  </si>
  <si>
    <t>备注</t>
  </si>
  <si>
    <t>室内400W星光半球摄像机POE</t>
  </si>
  <si>
    <t>甲供材</t>
  </si>
  <si>
    <t>1、不低于400万 1/3" CMOS ICR日夜型半球型网络摄像机；
2、支持Smart侦测
3、最低照度: 彩色：0.005 Lux ，黑白：0 Lux with IR；
4、宽动态不低于120 dB；
5、焦距4 mm；
6、红外灯补光不小于30 m；支持防补光过曝；
7、支持最大图像尺寸: 2688 × 1520；支持H.265/H.264；
8、支持不低于1个内置麦克风；具备不低于 1个RJ45 10 M/100 M自适应以太网口；
9、供电方式: DC：12 V ± 25%；支持PoE：802.3af，Class 3；
10、不低于IP66防护。</t>
  </si>
  <si>
    <t>1.校线、挂牌、并线、压线、标志、编码
2.安装、固定 、设备二次转运
3.调试、功能检测 
4.防尘和防潮处理
5.系统调试
6.详见图纸、招标文件及相关规范，完成本项工作安装的其他一切相关工程内容费用</t>
  </si>
  <si>
    <t>台</t>
  </si>
  <si>
    <t>室外球机</t>
  </si>
  <si>
    <t>人脸抓拍模式：支持对不同目标进行检测、抓拍，最多同时检测5张
内置加热玻璃，有效除雾
全景和细节均支持最大2560×1440@30fps高清画面输出
全景采用可见光补光30m，同时采用细节高效红外阵列，低功耗，照射距离最远可达150m
支持23倍光学变倍，16倍数字变倍
支持三码流技术，每路码流可独立配置分辨率及帧率
码流平滑设置，适应不同场景下对图像质量、流畅性的不同要求
支持低码率、低延时、ROI感兴趣区域增强编码
支持隐私遮蔽颜色和马赛克配置
支持GBK字库，支持更多汉字及生僻字叠加
支持SVC自适应编码技术
 支持超低照度，【全景】0.0005 Lux @（F1.0, AGC ON），0 Lux with light,【细节】0.005Lux @ (F1.6，AGC ON),黑白：0.001Lux @(F1.6，AGC ON) ,0 Lux with IR
支持3D数字降噪，支持120dB宽动态
支持多播功能
支持欠压检测
 支持OSD颜色自选
支持无插件Mac下的Safari浏览器的需求
 支持海康SDK、开放型网络视频接口、ISAPI、GB/T28181、ISUP、萤石
支持定时任务、一键守望、一键巡航功能
支持定时抓图与事件抓图功能
IP66，抗干扰能力强，适用于严酷的电磁环境，符合GB/T17626.2/3/4/5/6四级标准
支持两进一出报警、一进一出音频、最大支持256GB microSD卡存储</t>
  </si>
  <si>
    <t>高密AP</t>
  </si>
  <si>
    <t>1、支持2.4GHz/5GHz双频段，所有射频均支持802.11ax标准；
2、整机支持三射频8空间流，最大接入速率≥6.5Gbps；
3、支持千兆电接口≥1个，实配2.5G电口≥1个；</t>
  </si>
  <si>
    <t>半球支架</t>
  </si>
  <si>
    <t>国标，吊装或壁挂</t>
  </si>
  <si>
    <t>1.安装、固定 、设备二次转运
2.详见图纸、招标文件及相关规范，完成本项工作安装的其他一切相关工程内容费用</t>
  </si>
  <si>
    <t>球机支架</t>
  </si>
  <si>
    <t>24口POE交换机-监控用</t>
  </si>
  <si>
    <t>(24个10/100/1000BASE-T以太网端口,4个千兆SFP,PoE+,交流供电)
交换容量336Gbps，包转发率42Mpps，机架式，POE功率380W</t>
  </si>
  <si>
    <t>1.安装、固定 、设备二次转运
2.线缆回路编码
3.接线、接地
4.系统调试、通电检测验收 
5.详见图纸、招标文件及相关规范，完成本项工作安装的其他一切相关工程内容费用</t>
  </si>
  <si>
    <t>24口POE交换机-AP用</t>
  </si>
  <si>
    <t>24口网络配线架</t>
  </si>
  <si>
    <t>国标</t>
  </si>
  <si>
    <t>详见图纸、招标文件及相关规范，完成本项工作安装的其他一切相关工程内容费用</t>
  </si>
  <si>
    <t>个</t>
  </si>
  <si>
    <t>4芯光纤熔接盒</t>
  </si>
  <si>
    <t>国标，满配成套附件</t>
  </si>
  <si>
    <t>9U壁挂机柜</t>
  </si>
  <si>
    <t>9U(600*450*500)
宽600深度450高度500立柱1.5板子0.9，层板一块，配套PDU</t>
  </si>
  <si>
    <t>1.箱体安装、固定 、设备二次转运
2.线缆回路编码标识
3.接电源线、接地
4.系统调试、通电检测验收     
5.详见图纸、招标文件及相关规范，完成本项工作安装的其他一切相关工程内容费用</t>
  </si>
  <si>
    <t>网络跳线</t>
  </si>
  <si>
    <t>国标，长度综合考虑在单价内</t>
  </si>
  <si>
    <t>1.详见图纸、招标文件及相关规范，完成本项工作安装的其他一切相关工程内容费用</t>
  </si>
  <si>
    <t>条</t>
  </si>
  <si>
    <t>光纤跳线</t>
  </si>
  <si>
    <t>视频存储节点（含48块1T硬盘）</t>
  </si>
  <si>
    <t>1、配置不低于6U机架式48盘位；内置48块8TB企业级硬盘；
2、需要配置单控制器；冗余电源；支持SAS硬盘；支持网络RAID；内置不低于6个千兆网口，；
3、每个控制器配置不低于：每个制器配置：≥1颗64位多核处理器，≥16GB内存，内存支持扩展到≥128GB，内置240GB SSD固态硬盘；
4、支持热插拔1+1AC220V 或 1+1 直流冗余金牌电源供电；
5、支持将设备内的、存储资源进行虚拟化，对外可同时提供虚拟机、容器、流式存储-视频存储（GB/T 28181、RTSP、Onvif）、流式存储-图片存储（GA/T 1400.4）；</t>
  </si>
  <si>
    <t>千兆光模块</t>
  </si>
  <si>
    <t>双芯</t>
  </si>
  <si>
    <t>块</t>
  </si>
  <si>
    <t>万兆光模块</t>
  </si>
  <si>
    <t>六类非屏蔽4对双绞线</t>
  </si>
  <si>
    <t>1.穿管或桥架敷设
2.详见图纸、招标文件及相关规范，完成本项工作安装的其他一切相关工程内容费用</t>
  </si>
  <si>
    <t>M</t>
  </si>
  <si>
    <t>12芯单模光纤</t>
  </si>
  <si>
    <t>RVV-2*1.5</t>
  </si>
  <si>
    <t>JDG20</t>
  </si>
  <si>
    <t>20，1.0厚</t>
  </si>
  <si>
    <t>1.安装、固定、刷防火漆 
2.详见图纸、招标文件及相关规范，完成本项工作安装的其他一切相关工程内容费用</t>
  </si>
  <si>
    <t>辅材</t>
  </si>
  <si>
    <t>含安装系统所需水晶头、胶带、扎带、连接件、螺丝等</t>
  </si>
  <si>
    <t>1.含安装系统所需水晶头、胶带、扎带、连接件、螺丝等
2.详见图纸、招标文件及相关规范，完成本项工作安装的其他一切相关工程内容费用</t>
  </si>
  <si>
    <t>项</t>
  </si>
  <si>
    <r>
      <t>总价合计（含税</t>
    </r>
    <r>
      <rPr>
        <u/>
        <sz val="10"/>
        <rFont val="宋体"/>
        <charset val="134"/>
        <scheme val="minor"/>
      </rPr>
      <t xml:space="preserve">  </t>
    </r>
    <r>
      <rPr>
        <sz val="10"/>
        <rFont val="宋体"/>
        <charset val="134"/>
        <scheme val="minor"/>
      </rPr>
      <t>%）</t>
    </r>
  </si>
  <si>
    <t>特别说明：
1、报价人应巨细无疑综合考虑现场、图纸等可能发生的情况(如:运输条件、施工场地、施工界面等)；报价人也应深入理解技术要求和验收要求,所有在招标时提供的文件均认为已完整无误包含在报价之中（综合单价不因任何因素进行调增）。
2、安装费(包含除主材设备外之人工、辅材、机械、管理费、规费、措施费、利润、税金等为完成项目安装所发生的一切费用)。
3、主材设备费(已综合考虑损耗、采保费、运输、税金等货到工地所发生的一切费用)。
4、非甲供材需填报品牌。</t>
  </si>
  <si>
    <t>南昌工学院天工蓝学习中心二楼网络改造项目新增设备清单</t>
  </si>
  <si>
    <t>材料单价
（13%）</t>
  </si>
  <si>
    <t>劳务单价
（3%）</t>
  </si>
  <si>
    <t>综合单价</t>
  </si>
  <si>
    <t>合计</t>
  </si>
  <si>
    <t>网络配线架</t>
  </si>
  <si>
    <t>12芯光纤配线架</t>
  </si>
  <si>
    <t>24U落地机柜</t>
  </si>
  <si>
    <t>RVV2*1.5</t>
  </si>
  <si>
    <t>总价合计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</si>
</sst>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\(0\)"/>
  </numFmts>
  <fonts count="27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topLeftCell="A11" workbookViewId="0">
      <selection activeCell="C15" sqref="C15"/>
    </sheetView>
  </sheetViews>
  <sheetFormatPr defaultColWidth="10.4444444444444" defaultRowHeight="28" customHeight="1"/>
  <cols>
    <col min="1" max="1" width="6.5" style="18" customWidth="1"/>
    <col min="2" max="2" width="16.8888888888889" style="19" customWidth="1"/>
    <col min="3" max="3" width="11.7777777777778" style="20" customWidth="1"/>
    <col min="4" max="4" width="18.2222222222222" style="19" customWidth="1"/>
    <col min="5" max="5" width="19.4444444444444" style="21" customWidth="1"/>
    <col min="6" max="7" width="10.4444444444444" style="18" customWidth="1"/>
    <col min="8" max="8" width="10.5555555555556" style="22" customWidth="1"/>
    <col min="9" max="10" width="10.4444444444444" style="22" customWidth="1"/>
    <col min="11" max="11" width="10.7777777777778" style="22" customWidth="1"/>
    <col min="12" max="16379" width="10.4444444444444" style="18" customWidth="1"/>
    <col min="16380" max="16384" width="10.4444444444444" style="18"/>
  </cols>
  <sheetData>
    <row r="1" s="18" customFormat="1" customHeight="1" spans="1:12">
      <c r="A1" s="2" t="s">
        <v>0</v>
      </c>
      <c r="B1" s="2"/>
      <c r="C1" s="23"/>
      <c r="D1" s="2"/>
      <c r="E1" s="24"/>
      <c r="F1" s="2"/>
      <c r="G1" s="2"/>
      <c r="H1" s="16"/>
      <c r="I1" s="16"/>
      <c r="J1" s="16"/>
      <c r="K1" s="16"/>
      <c r="L1" s="2"/>
    </row>
    <row r="2" s="18" customFormat="1" customHeight="1" spans="1:12">
      <c r="A2" s="25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5" t="s">
        <v>6</v>
      </c>
      <c r="G2" s="29" t="s">
        <v>7</v>
      </c>
      <c r="H2" s="30" t="s">
        <v>8</v>
      </c>
      <c r="I2" s="30" t="s">
        <v>9</v>
      </c>
      <c r="J2" s="30" t="s">
        <v>10</v>
      </c>
      <c r="K2" s="36" t="s">
        <v>11</v>
      </c>
      <c r="L2" s="31" t="s">
        <v>12</v>
      </c>
    </row>
    <row r="3" s="18" customFormat="1" customHeight="1" spans="1:12">
      <c r="A3" s="31">
        <v>1</v>
      </c>
      <c r="B3" s="32" t="s">
        <v>13</v>
      </c>
      <c r="C3" s="27" t="s">
        <v>14</v>
      </c>
      <c r="D3" s="32" t="s">
        <v>15</v>
      </c>
      <c r="E3" s="33" t="s">
        <v>16</v>
      </c>
      <c r="F3" s="31" t="s">
        <v>17</v>
      </c>
      <c r="G3" s="31">
        <v>146</v>
      </c>
      <c r="H3" s="34"/>
      <c r="I3" s="36"/>
      <c r="J3" s="36">
        <f t="shared" ref="J3:J10" si="0">+I3+H3</f>
        <v>0</v>
      </c>
      <c r="K3" s="36">
        <f t="shared" ref="K3:K10" si="1">+J3*G3</f>
        <v>0</v>
      </c>
      <c r="L3" s="31"/>
    </row>
    <row r="4" s="18" customFormat="1" customHeight="1" spans="1:12">
      <c r="A4" s="31">
        <v>2</v>
      </c>
      <c r="B4" s="32" t="s">
        <v>18</v>
      </c>
      <c r="C4" s="27" t="s">
        <v>14</v>
      </c>
      <c r="D4" s="32" t="s">
        <v>19</v>
      </c>
      <c r="E4" s="33" t="s">
        <v>16</v>
      </c>
      <c r="F4" s="31" t="s">
        <v>17</v>
      </c>
      <c r="G4" s="31">
        <v>3</v>
      </c>
      <c r="H4" s="34"/>
      <c r="I4" s="36"/>
      <c r="J4" s="36">
        <f t="shared" si="0"/>
        <v>0</v>
      </c>
      <c r="K4" s="36">
        <f t="shared" si="1"/>
        <v>0</v>
      </c>
      <c r="L4" s="31"/>
    </row>
    <row r="5" s="18" customFormat="1" customHeight="1" spans="1:12">
      <c r="A5" s="31">
        <v>3</v>
      </c>
      <c r="B5" s="32" t="s">
        <v>20</v>
      </c>
      <c r="C5" s="27" t="s">
        <v>14</v>
      </c>
      <c r="D5" s="32" t="s">
        <v>21</v>
      </c>
      <c r="E5" s="33" t="s">
        <v>16</v>
      </c>
      <c r="F5" s="31" t="s">
        <v>17</v>
      </c>
      <c r="G5" s="31">
        <v>66</v>
      </c>
      <c r="H5" s="34"/>
      <c r="I5" s="36"/>
      <c r="J5" s="36">
        <f t="shared" si="0"/>
        <v>0</v>
      </c>
      <c r="K5" s="36">
        <f t="shared" si="1"/>
        <v>0</v>
      </c>
      <c r="L5" s="31"/>
    </row>
    <row r="6" s="18" customFormat="1" customHeight="1" spans="1:12">
      <c r="A6" s="31">
        <v>4</v>
      </c>
      <c r="B6" s="32" t="s">
        <v>22</v>
      </c>
      <c r="C6" s="35"/>
      <c r="D6" s="32" t="s">
        <v>23</v>
      </c>
      <c r="E6" s="33" t="s">
        <v>24</v>
      </c>
      <c r="F6" s="31" t="s">
        <v>17</v>
      </c>
      <c r="G6" s="31">
        <v>146</v>
      </c>
      <c r="H6" s="36"/>
      <c r="I6" s="36"/>
      <c r="J6" s="36">
        <f t="shared" si="0"/>
        <v>0</v>
      </c>
      <c r="K6" s="36">
        <f t="shared" si="1"/>
        <v>0</v>
      </c>
      <c r="L6" s="31"/>
    </row>
    <row r="7" s="18" customFormat="1" customHeight="1" spans="1:12">
      <c r="A7" s="31">
        <v>5</v>
      </c>
      <c r="B7" s="32" t="s">
        <v>25</v>
      </c>
      <c r="C7" s="35"/>
      <c r="D7" s="32" t="s">
        <v>23</v>
      </c>
      <c r="E7" s="33" t="s">
        <v>24</v>
      </c>
      <c r="F7" s="31" t="s">
        <v>17</v>
      </c>
      <c r="G7" s="31">
        <v>3</v>
      </c>
      <c r="H7" s="36"/>
      <c r="I7" s="36"/>
      <c r="J7" s="36">
        <f t="shared" si="0"/>
        <v>0</v>
      </c>
      <c r="K7" s="36">
        <f t="shared" si="1"/>
        <v>0</v>
      </c>
      <c r="L7" s="31"/>
    </row>
    <row r="8" s="18" customFormat="1" customHeight="1" spans="1:12">
      <c r="A8" s="31">
        <v>6</v>
      </c>
      <c r="B8" s="32" t="s">
        <v>26</v>
      </c>
      <c r="C8" s="27" t="s">
        <v>14</v>
      </c>
      <c r="D8" s="32" t="s">
        <v>27</v>
      </c>
      <c r="E8" s="33" t="s">
        <v>28</v>
      </c>
      <c r="F8" s="31" t="s">
        <v>17</v>
      </c>
      <c r="G8" s="31">
        <v>8</v>
      </c>
      <c r="H8" s="34"/>
      <c r="I8" s="36"/>
      <c r="J8" s="36">
        <f t="shared" si="0"/>
        <v>0</v>
      </c>
      <c r="K8" s="36">
        <f t="shared" si="1"/>
        <v>0</v>
      </c>
      <c r="L8" s="31"/>
    </row>
    <row r="9" s="18" customFormat="1" customHeight="1" spans="1:12">
      <c r="A9" s="31">
        <v>7</v>
      </c>
      <c r="B9" s="32" t="s">
        <v>29</v>
      </c>
      <c r="C9" s="27" t="s">
        <v>14</v>
      </c>
      <c r="D9" s="32" t="s">
        <v>27</v>
      </c>
      <c r="E9" s="33" t="s">
        <v>28</v>
      </c>
      <c r="F9" s="31" t="s">
        <v>17</v>
      </c>
      <c r="G9" s="31">
        <v>4</v>
      </c>
      <c r="H9" s="34"/>
      <c r="I9" s="36"/>
      <c r="J9" s="36">
        <f t="shared" si="0"/>
        <v>0</v>
      </c>
      <c r="K9" s="36">
        <f t="shared" si="1"/>
        <v>0</v>
      </c>
      <c r="L9" s="31"/>
    </row>
    <row r="10" s="18" customFormat="1" customHeight="1" spans="1:12">
      <c r="A10" s="31">
        <v>8</v>
      </c>
      <c r="B10" s="32" t="s">
        <v>30</v>
      </c>
      <c r="C10" s="35"/>
      <c r="D10" s="32" t="s">
        <v>31</v>
      </c>
      <c r="E10" s="33" t="s">
        <v>32</v>
      </c>
      <c r="F10" s="31" t="s">
        <v>33</v>
      </c>
      <c r="G10" s="31">
        <v>12</v>
      </c>
      <c r="H10" s="36"/>
      <c r="I10" s="36"/>
      <c r="J10" s="36">
        <f t="shared" si="0"/>
        <v>0</v>
      </c>
      <c r="K10" s="36">
        <f t="shared" si="1"/>
        <v>0</v>
      </c>
      <c r="L10" s="31"/>
    </row>
    <row r="11" s="18" customFormat="1" customHeight="1" spans="1:12">
      <c r="A11" s="31">
        <v>9</v>
      </c>
      <c r="B11" s="32" t="s">
        <v>34</v>
      </c>
      <c r="C11" s="35"/>
      <c r="D11" s="32" t="s">
        <v>35</v>
      </c>
      <c r="E11" s="33" t="s">
        <v>24</v>
      </c>
      <c r="F11" s="31" t="s">
        <v>33</v>
      </c>
      <c r="G11" s="31">
        <v>9</v>
      </c>
      <c r="H11" s="36"/>
      <c r="I11" s="36"/>
      <c r="J11" s="36">
        <f t="shared" ref="J11:J22" si="2">+I11+H11</f>
        <v>0</v>
      </c>
      <c r="K11" s="36">
        <f t="shared" ref="K11:K22" si="3">+J11*G11</f>
        <v>0</v>
      </c>
      <c r="L11" s="31"/>
    </row>
    <row r="12" s="18" customFormat="1" customHeight="1" spans="1:12">
      <c r="A12" s="31">
        <v>10</v>
      </c>
      <c r="B12" s="32" t="s">
        <v>36</v>
      </c>
      <c r="C12" s="35"/>
      <c r="D12" s="32" t="s">
        <v>37</v>
      </c>
      <c r="E12" s="33" t="s">
        <v>38</v>
      </c>
      <c r="F12" s="31" t="s">
        <v>33</v>
      </c>
      <c r="G12" s="31">
        <v>4</v>
      </c>
      <c r="H12" s="36"/>
      <c r="I12" s="36"/>
      <c r="J12" s="36">
        <f t="shared" si="2"/>
        <v>0</v>
      </c>
      <c r="K12" s="36">
        <f t="shared" si="3"/>
        <v>0</v>
      </c>
      <c r="L12" s="31"/>
    </row>
    <row r="13" s="18" customFormat="1" customHeight="1" spans="1:12">
      <c r="A13" s="31">
        <v>11</v>
      </c>
      <c r="B13" s="32" t="s">
        <v>39</v>
      </c>
      <c r="C13" s="35"/>
      <c r="D13" s="32" t="s">
        <v>40</v>
      </c>
      <c r="E13" s="33" t="s">
        <v>41</v>
      </c>
      <c r="F13" s="31" t="s">
        <v>42</v>
      </c>
      <c r="G13" s="31">
        <v>215</v>
      </c>
      <c r="H13" s="36"/>
      <c r="I13" s="36"/>
      <c r="J13" s="36">
        <f t="shared" si="2"/>
        <v>0</v>
      </c>
      <c r="K13" s="36">
        <f t="shared" si="3"/>
        <v>0</v>
      </c>
      <c r="L13" s="31"/>
    </row>
    <row r="14" s="18" customFormat="1" customHeight="1" spans="1:12">
      <c r="A14" s="31">
        <v>12</v>
      </c>
      <c r="B14" s="32" t="s">
        <v>43</v>
      </c>
      <c r="C14" s="35"/>
      <c r="D14" s="32" t="s">
        <v>40</v>
      </c>
      <c r="E14" s="33" t="s">
        <v>41</v>
      </c>
      <c r="F14" s="31" t="s">
        <v>42</v>
      </c>
      <c r="G14" s="31">
        <v>12</v>
      </c>
      <c r="H14" s="36"/>
      <c r="I14" s="36"/>
      <c r="J14" s="36">
        <f t="shared" si="2"/>
        <v>0</v>
      </c>
      <c r="K14" s="36">
        <f t="shared" si="3"/>
        <v>0</v>
      </c>
      <c r="L14" s="31"/>
    </row>
    <row r="15" s="18" customFormat="1" customHeight="1" spans="1:12">
      <c r="A15" s="31">
        <v>13</v>
      </c>
      <c r="B15" s="32" t="s">
        <v>44</v>
      </c>
      <c r="C15" s="27" t="s">
        <v>14</v>
      </c>
      <c r="D15" s="32" t="s">
        <v>45</v>
      </c>
      <c r="E15" s="33" t="s">
        <v>24</v>
      </c>
      <c r="F15" s="31" t="s">
        <v>17</v>
      </c>
      <c r="G15" s="31">
        <v>1</v>
      </c>
      <c r="H15" s="34"/>
      <c r="I15" s="36"/>
      <c r="J15" s="36">
        <f t="shared" si="2"/>
        <v>0</v>
      </c>
      <c r="K15" s="36">
        <f t="shared" si="3"/>
        <v>0</v>
      </c>
      <c r="L15" s="31"/>
    </row>
    <row r="16" s="18" customFormat="1" customHeight="1" spans="1:12">
      <c r="A16" s="31">
        <v>14</v>
      </c>
      <c r="B16" s="32" t="s">
        <v>46</v>
      </c>
      <c r="C16" s="27" t="s">
        <v>14</v>
      </c>
      <c r="D16" s="32" t="s">
        <v>47</v>
      </c>
      <c r="E16" s="33" t="s">
        <v>24</v>
      </c>
      <c r="F16" s="31" t="s">
        <v>48</v>
      </c>
      <c r="G16" s="31">
        <v>24</v>
      </c>
      <c r="H16" s="34"/>
      <c r="I16" s="36"/>
      <c r="J16" s="36">
        <f t="shared" si="2"/>
        <v>0</v>
      </c>
      <c r="K16" s="36">
        <f t="shared" si="3"/>
        <v>0</v>
      </c>
      <c r="L16" s="31"/>
    </row>
    <row r="17" s="18" customFormat="1" customHeight="1" spans="1:12">
      <c r="A17" s="31">
        <v>15</v>
      </c>
      <c r="B17" s="32" t="s">
        <v>49</v>
      </c>
      <c r="C17" s="27" t="s">
        <v>14</v>
      </c>
      <c r="D17" s="32" t="s">
        <v>47</v>
      </c>
      <c r="E17" s="33" t="s">
        <v>24</v>
      </c>
      <c r="F17" s="31" t="s">
        <v>48</v>
      </c>
      <c r="G17" s="31">
        <v>6</v>
      </c>
      <c r="H17" s="34"/>
      <c r="I17" s="36"/>
      <c r="J17" s="36">
        <f t="shared" si="2"/>
        <v>0</v>
      </c>
      <c r="K17" s="36">
        <f t="shared" si="3"/>
        <v>0</v>
      </c>
      <c r="L17" s="31"/>
    </row>
    <row r="18" s="18" customFormat="1" customHeight="1" spans="1:12">
      <c r="A18" s="31">
        <v>16</v>
      </c>
      <c r="B18" s="32" t="s">
        <v>50</v>
      </c>
      <c r="C18" s="35"/>
      <c r="D18" s="32" t="s">
        <v>31</v>
      </c>
      <c r="E18" s="33" t="s">
        <v>51</v>
      </c>
      <c r="F18" s="31" t="s">
        <v>52</v>
      </c>
      <c r="G18" s="31">
        <v>15840</v>
      </c>
      <c r="H18" s="36"/>
      <c r="I18" s="36"/>
      <c r="J18" s="36">
        <f t="shared" si="2"/>
        <v>0</v>
      </c>
      <c r="K18" s="36">
        <f t="shared" si="3"/>
        <v>0</v>
      </c>
      <c r="L18" s="31"/>
    </row>
    <row r="19" s="18" customFormat="1" customHeight="1" spans="1:12">
      <c r="A19" s="31">
        <v>17</v>
      </c>
      <c r="B19" s="32" t="s">
        <v>53</v>
      </c>
      <c r="C19" s="35"/>
      <c r="D19" s="32" t="s">
        <v>31</v>
      </c>
      <c r="E19" s="33" t="s">
        <v>51</v>
      </c>
      <c r="F19" s="31" t="s">
        <v>52</v>
      </c>
      <c r="G19" s="31">
        <v>2000</v>
      </c>
      <c r="H19" s="36"/>
      <c r="I19" s="36"/>
      <c r="J19" s="36">
        <f t="shared" si="2"/>
        <v>0</v>
      </c>
      <c r="K19" s="36">
        <f t="shared" si="3"/>
        <v>0</v>
      </c>
      <c r="L19" s="31"/>
    </row>
    <row r="20" s="18" customFormat="1" customHeight="1" spans="1:12">
      <c r="A20" s="31">
        <v>18</v>
      </c>
      <c r="B20" s="32" t="s">
        <v>54</v>
      </c>
      <c r="C20" s="35"/>
      <c r="D20" s="32" t="s">
        <v>31</v>
      </c>
      <c r="E20" s="33" t="s">
        <v>51</v>
      </c>
      <c r="F20" s="31" t="s">
        <v>52</v>
      </c>
      <c r="G20" s="31">
        <v>1000</v>
      </c>
      <c r="H20" s="36"/>
      <c r="I20" s="36"/>
      <c r="J20" s="36">
        <f t="shared" si="2"/>
        <v>0</v>
      </c>
      <c r="K20" s="36">
        <f t="shared" si="3"/>
        <v>0</v>
      </c>
      <c r="L20" s="31"/>
    </row>
    <row r="21" s="18" customFormat="1" customHeight="1" spans="1:12">
      <c r="A21" s="31">
        <v>19</v>
      </c>
      <c r="B21" s="32" t="s">
        <v>55</v>
      </c>
      <c r="C21" s="35"/>
      <c r="D21" s="32" t="s">
        <v>56</v>
      </c>
      <c r="E21" s="33" t="s">
        <v>57</v>
      </c>
      <c r="F21" s="31" t="s">
        <v>52</v>
      </c>
      <c r="G21" s="31">
        <v>9900</v>
      </c>
      <c r="H21" s="36"/>
      <c r="I21" s="36"/>
      <c r="J21" s="36">
        <f t="shared" si="2"/>
        <v>0</v>
      </c>
      <c r="K21" s="36">
        <f t="shared" si="3"/>
        <v>0</v>
      </c>
      <c r="L21" s="31"/>
    </row>
    <row r="22" s="18" customFormat="1" customHeight="1" spans="1:12">
      <c r="A22" s="31">
        <v>20</v>
      </c>
      <c r="B22" s="32" t="s">
        <v>58</v>
      </c>
      <c r="C22" s="35"/>
      <c r="D22" s="32" t="s">
        <v>59</v>
      </c>
      <c r="E22" s="33" t="s">
        <v>60</v>
      </c>
      <c r="F22" s="31" t="s">
        <v>61</v>
      </c>
      <c r="G22" s="31">
        <v>1</v>
      </c>
      <c r="H22" s="36"/>
      <c r="I22" s="36"/>
      <c r="J22" s="36">
        <f t="shared" si="2"/>
        <v>0</v>
      </c>
      <c r="K22" s="36">
        <f t="shared" si="3"/>
        <v>0</v>
      </c>
      <c r="L22" s="31"/>
    </row>
    <row r="23" s="18" customFormat="1" customHeight="1" spans="1:12">
      <c r="A23" s="37" t="s">
        <v>62</v>
      </c>
      <c r="B23" s="38"/>
      <c r="C23" s="39"/>
      <c r="D23" s="38"/>
      <c r="E23" s="40"/>
      <c r="F23" s="37"/>
      <c r="G23" s="37"/>
      <c r="H23" s="41"/>
      <c r="I23" s="41"/>
      <c r="J23" s="41"/>
      <c r="K23" s="44">
        <f>SUM(K3:K22)</f>
        <v>0</v>
      </c>
      <c r="L23" s="31"/>
    </row>
    <row r="24" customFormat="1" ht="93" customHeight="1" spans="1:12">
      <c r="A24" s="42" t="s">
        <v>63</v>
      </c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</row>
  </sheetData>
  <mergeCells count="3">
    <mergeCell ref="A1:L1"/>
    <mergeCell ref="A23:J23"/>
    <mergeCell ref="A24:L24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view="pageBreakPreview" zoomScaleNormal="100" topLeftCell="A8" workbookViewId="0">
      <selection activeCell="N8" sqref="N8"/>
    </sheetView>
  </sheetViews>
  <sheetFormatPr defaultColWidth="10.4444444444444" defaultRowHeight="28" customHeight="1"/>
  <cols>
    <col min="1" max="1" width="6.5" style="1" customWidth="1"/>
    <col min="2" max="2" width="27.6296296296296" style="1" customWidth="1"/>
    <col min="3" max="3" width="10.4444444444444" style="1" hidden="1" customWidth="1"/>
    <col min="4" max="16384" width="10.4444444444444" style="1" customWidth="1"/>
  </cols>
  <sheetData>
    <row r="1" customHeight="1" spans="1:10">
      <c r="A1" s="2" t="s">
        <v>64</v>
      </c>
      <c r="B1" s="3"/>
      <c r="C1" s="2"/>
      <c r="D1" s="2"/>
      <c r="E1" s="4"/>
      <c r="F1" s="4"/>
      <c r="G1" s="5"/>
      <c r="H1" s="5"/>
      <c r="I1" s="16"/>
      <c r="J1" s="2"/>
    </row>
    <row r="2" customHeight="1" spans="1:10">
      <c r="A2" s="6" t="s">
        <v>1</v>
      </c>
      <c r="B2" s="7" t="s">
        <v>2</v>
      </c>
      <c r="C2" s="8" t="s">
        <v>4</v>
      </c>
      <c r="D2" s="6" t="s">
        <v>6</v>
      </c>
      <c r="E2" s="9" t="s">
        <v>7</v>
      </c>
      <c r="F2" s="10" t="s">
        <v>65</v>
      </c>
      <c r="G2" s="8" t="s">
        <v>66</v>
      </c>
      <c r="H2" s="11" t="s">
        <v>67</v>
      </c>
      <c r="I2" s="11" t="s">
        <v>68</v>
      </c>
      <c r="J2" s="7" t="s">
        <v>12</v>
      </c>
    </row>
    <row r="3" customHeight="1" spans="1:10">
      <c r="A3" s="12">
        <v>1</v>
      </c>
      <c r="B3" s="12" t="s">
        <v>13</v>
      </c>
      <c r="C3" s="12"/>
      <c r="D3" s="12" t="s">
        <v>17</v>
      </c>
      <c r="E3" s="12">
        <v>140</v>
      </c>
      <c r="F3" s="12">
        <v>146</v>
      </c>
      <c r="G3" s="12">
        <v>180</v>
      </c>
      <c r="H3" s="12">
        <f>+G3+F3</f>
        <v>326</v>
      </c>
      <c r="I3" s="12">
        <f>+H3*E3</f>
        <v>45640</v>
      </c>
      <c r="J3" s="12"/>
    </row>
    <row r="4" customHeight="1" spans="1:10">
      <c r="A4" s="12">
        <v>2</v>
      </c>
      <c r="B4" s="12" t="s">
        <v>18</v>
      </c>
      <c r="C4" s="12"/>
      <c r="D4" s="12" t="s">
        <v>17</v>
      </c>
      <c r="E4" s="12">
        <v>2</v>
      </c>
      <c r="F4" s="12">
        <f>1034</f>
        <v>1034</v>
      </c>
      <c r="G4" s="12">
        <v>285</v>
      </c>
      <c r="H4" s="12">
        <f t="shared" ref="H4:H23" si="0">+G4+F4</f>
        <v>1319</v>
      </c>
      <c r="I4" s="12">
        <f t="shared" ref="I4:I23" si="1">+H4*E4</f>
        <v>2638</v>
      </c>
      <c r="J4" s="12"/>
    </row>
    <row r="5" customHeight="1" spans="1:10">
      <c r="A5" s="12">
        <v>3</v>
      </c>
      <c r="B5" s="12" t="s">
        <v>20</v>
      </c>
      <c r="C5" s="12"/>
      <c r="D5" s="12" t="s">
        <v>17</v>
      </c>
      <c r="E5" s="12">
        <v>56</v>
      </c>
      <c r="F5" s="12">
        <v>940</v>
      </c>
      <c r="G5" s="12">
        <v>48.62</v>
      </c>
      <c r="H5" s="12">
        <f t="shared" si="0"/>
        <v>988.62</v>
      </c>
      <c r="I5" s="12">
        <f t="shared" si="1"/>
        <v>55362.72</v>
      </c>
      <c r="J5" s="12"/>
    </row>
    <row r="6" customHeight="1" spans="1:10">
      <c r="A6" s="12">
        <v>4</v>
      </c>
      <c r="B6" s="12" t="s">
        <v>22</v>
      </c>
      <c r="C6" s="12"/>
      <c r="D6" s="12" t="s">
        <v>17</v>
      </c>
      <c r="E6" s="12">
        <v>140</v>
      </c>
      <c r="F6" s="12">
        <v>25</v>
      </c>
      <c r="G6" s="12">
        <v>18</v>
      </c>
      <c r="H6" s="12">
        <f t="shared" si="0"/>
        <v>43</v>
      </c>
      <c r="I6" s="12">
        <f t="shared" si="1"/>
        <v>6020</v>
      </c>
      <c r="J6" s="12"/>
    </row>
    <row r="7" customHeight="1" spans="1:10">
      <c r="A7" s="12">
        <v>5</v>
      </c>
      <c r="B7" s="12" t="s">
        <v>25</v>
      </c>
      <c r="C7" s="12"/>
      <c r="D7" s="12" t="s">
        <v>17</v>
      </c>
      <c r="E7" s="12">
        <v>2</v>
      </c>
      <c r="F7" s="12">
        <v>61</v>
      </c>
      <c r="G7" s="12">
        <v>18</v>
      </c>
      <c r="H7" s="12">
        <f t="shared" si="0"/>
        <v>79</v>
      </c>
      <c r="I7" s="12">
        <f t="shared" si="1"/>
        <v>158</v>
      </c>
      <c r="J7" s="12"/>
    </row>
    <row r="8" customHeight="1" spans="1:10">
      <c r="A8" s="12">
        <v>6</v>
      </c>
      <c r="B8" s="12" t="s">
        <v>26</v>
      </c>
      <c r="C8" s="12"/>
      <c r="D8" s="12" t="s">
        <v>17</v>
      </c>
      <c r="E8" s="12">
        <v>7</v>
      </c>
      <c r="F8" s="12">
        <v>1700</v>
      </c>
      <c r="G8" s="12">
        <v>39.26</v>
      </c>
      <c r="H8" s="12">
        <f t="shared" si="0"/>
        <v>1739.26</v>
      </c>
      <c r="I8" s="12">
        <f t="shared" si="1"/>
        <v>12174.82</v>
      </c>
      <c r="J8" s="12"/>
    </row>
    <row r="9" customHeight="1" spans="1:10">
      <c r="A9" s="12">
        <v>7</v>
      </c>
      <c r="B9" s="12" t="s">
        <v>29</v>
      </c>
      <c r="C9" s="12"/>
      <c r="D9" s="12" t="s">
        <v>17</v>
      </c>
      <c r="E9" s="12">
        <v>3</v>
      </c>
      <c r="F9" s="12">
        <v>1700</v>
      </c>
      <c r="G9" s="12">
        <v>39.26</v>
      </c>
      <c r="H9" s="12">
        <f t="shared" si="0"/>
        <v>1739.26</v>
      </c>
      <c r="I9" s="12">
        <f t="shared" si="1"/>
        <v>5217.78</v>
      </c>
      <c r="J9" s="12"/>
    </row>
    <row r="10" customHeight="1" spans="1:10">
      <c r="A10" s="12">
        <v>8</v>
      </c>
      <c r="B10" s="12" t="s">
        <v>69</v>
      </c>
      <c r="C10" s="12"/>
      <c r="D10" s="12" t="s">
        <v>33</v>
      </c>
      <c r="E10" s="12">
        <v>10</v>
      </c>
      <c r="F10" s="12">
        <v>300</v>
      </c>
      <c r="G10" s="12">
        <v>47.5</v>
      </c>
      <c r="H10" s="12">
        <f t="shared" si="0"/>
        <v>347.5</v>
      </c>
      <c r="I10" s="12">
        <f t="shared" si="1"/>
        <v>3475</v>
      </c>
      <c r="J10" s="12"/>
    </row>
    <row r="11" customHeight="1" spans="1:10">
      <c r="A11" s="12">
        <v>9</v>
      </c>
      <c r="B11" s="12" t="s">
        <v>70</v>
      </c>
      <c r="C11" s="12"/>
      <c r="D11" s="12" t="s">
        <v>33</v>
      </c>
      <c r="E11" s="12">
        <v>2</v>
      </c>
      <c r="F11" s="12">
        <v>90</v>
      </c>
      <c r="G11" s="12">
        <v>47.5</v>
      </c>
      <c r="H11" s="12">
        <f t="shared" si="0"/>
        <v>137.5</v>
      </c>
      <c r="I11" s="12">
        <f t="shared" si="1"/>
        <v>275</v>
      </c>
      <c r="J11" s="12"/>
    </row>
    <row r="12" customHeight="1" spans="1:10">
      <c r="A12" s="12">
        <v>10</v>
      </c>
      <c r="B12" s="12" t="s">
        <v>71</v>
      </c>
      <c r="C12" s="12"/>
      <c r="D12" s="12" t="s">
        <v>33</v>
      </c>
      <c r="E12" s="12">
        <v>2</v>
      </c>
      <c r="F12" s="12">
        <v>1000</v>
      </c>
      <c r="G12" s="12">
        <v>117.77</v>
      </c>
      <c r="H12" s="12">
        <f t="shared" si="0"/>
        <v>1117.77</v>
      </c>
      <c r="I12" s="12">
        <f t="shared" si="1"/>
        <v>2235.54</v>
      </c>
      <c r="J12" s="12"/>
    </row>
    <row r="13" customHeight="1" spans="1:10">
      <c r="A13" s="12">
        <v>11</v>
      </c>
      <c r="B13" s="12" t="s">
        <v>39</v>
      </c>
      <c r="C13" s="12"/>
      <c r="D13" s="12" t="s">
        <v>42</v>
      </c>
      <c r="E13" s="12">
        <v>198</v>
      </c>
      <c r="F13" s="12">
        <v>10</v>
      </c>
      <c r="G13" s="12">
        <v>7.6</v>
      </c>
      <c r="H13" s="12">
        <f t="shared" si="0"/>
        <v>17.6</v>
      </c>
      <c r="I13" s="12">
        <f t="shared" si="1"/>
        <v>3484.8</v>
      </c>
      <c r="J13" s="12"/>
    </row>
    <row r="14" customHeight="1" spans="1:10">
      <c r="A14" s="12">
        <v>12</v>
      </c>
      <c r="B14" s="12" t="s">
        <v>43</v>
      </c>
      <c r="C14" s="12"/>
      <c r="D14" s="12" t="s">
        <v>42</v>
      </c>
      <c r="E14" s="12">
        <v>6</v>
      </c>
      <c r="F14" s="12">
        <v>11</v>
      </c>
      <c r="G14" s="12">
        <v>5.7</v>
      </c>
      <c r="H14" s="12">
        <f t="shared" si="0"/>
        <v>16.7</v>
      </c>
      <c r="I14" s="12">
        <f t="shared" si="1"/>
        <v>100.2</v>
      </c>
      <c r="J14" s="12"/>
    </row>
    <row r="15" customHeight="1" spans="1:10">
      <c r="A15" s="12">
        <v>13</v>
      </c>
      <c r="B15" s="12" t="s">
        <v>44</v>
      </c>
      <c r="C15" s="12"/>
      <c r="D15" s="12" t="s">
        <v>17</v>
      </c>
      <c r="E15" s="12">
        <v>1</v>
      </c>
      <c r="F15" s="12">
        <v>73550</v>
      </c>
      <c r="G15" s="12">
        <f>48*6+160</f>
        <v>448</v>
      </c>
      <c r="H15" s="12">
        <f t="shared" si="0"/>
        <v>73998</v>
      </c>
      <c r="I15" s="12">
        <f t="shared" si="1"/>
        <v>73998</v>
      </c>
      <c r="J15" s="12"/>
    </row>
    <row r="16" customHeight="1" spans="1:10">
      <c r="A16" s="12">
        <v>15</v>
      </c>
      <c r="B16" s="12" t="s">
        <v>46</v>
      </c>
      <c r="C16" s="12"/>
      <c r="D16" s="12" t="s">
        <v>48</v>
      </c>
      <c r="E16" s="12">
        <v>14</v>
      </c>
      <c r="F16" s="12">
        <v>94</v>
      </c>
      <c r="G16" s="12">
        <v>0</v>
      </c>
      <c r="H16" s="12">
        <f t="shared" si="0"/>
        <v>94</v>
      </c>
      <c r="I16" s="12">
        <f t="shared" si="1"/>
        <v>1316</v>
      </c>
      <c r="J16" s="12"/>
    </row>
    <row r="17" customHeight="1" spans="1:10">
      <c r="A17" s="12">
        <v>16</v>
      </c>
      <c r="B17" s="12" t="s">
        <v>49</v>
      </c>
      <c r="C17" s="12"/>
      <c r="D17" s="12" t="s">
        <v>48</v>
      </c>
      <c r="E17" s="12">
        <v>6</v>
      </c>
      <c r="F17" s="12">
        <v>358</v>
      </c>
      <c r="G17" s="12">
        <v>0</v>
      </c>
      <c r="H17" s="12">
        <f t="shared" si="0"/>
        <v>358</v>
      </c>
      <c r="I17" s="12">
        <f t="shared" si="1"/>
        <v>2148</v>
      </c>
      <c r="J17" s="12"/>
    </row>
    <row r="18" customHeight="1" spans="1:10">
      <c r="A18" s="12">
        <v>17</v>
      </c>
      <c r="B18" s="12" t="s">
        <v>50</v>
      </c>
      <c r="C18" s="12"/>
      <c r="D18" s="12" t="s">
        <v>52</v>
      </c>
      <c r="E18" s="12">
        <f>198*80</f>
        <v>15840</v>
      </c>
      <c r="F18" s="12">
        <v>1.96</v>
      </c>
      <c r="G18" s="12">
        <f>518.5/305</f>
        <v>1.7</v>
      </c>
      <c r="H18" s="12">
        <f t="shared" si="0"/>
        <v>3.66</v>
      </c>
      <c r="I18" s="12">
        <f t="shared" si="1"/>
        <v>57974.4</v>
      </c>
      <c r="J18" s="12"/>
    </row>
    <row r="19" customHeight="1" spans="1:10">
      <c r="A19" s="12">
        <v>18</v>
      </c>
      <c r="B19" s="12" t="s">
        <v>53</v>
      </c>
      <c r="C19" s="12"/>
      <c r="D19" s="12" t="s">
        <v>52</v>
      </c>
      <c r="E19" s="12">
        <v>2000</v>
      </c>
      <c r="F19" s="12">
        <v>2.1</v>
      </c>
      <c r="G19" s="12">
        <v>1.5</v>
      </c>
      <c r="H19" s="12">
        <f t="shared" si="0"/>
        <v>3.6</v>
      </c>
      <c r="I19" s="12">
        <f t="shared" si="1"/>
        <v>7200</v>
      </c>
      <c r="J19" s="12"/>
    </row>
    <row r="20" customHeight="1" spans="1:10">
      <c r="A20" s="12">
        <v>19</v>
      </c>
      <c r="B20" s="12" t="s">
        <v>72</v>
      </c>
      <c r="C20" s="12"/>
      <c r="D20" s="12" t="s">
        <v>52</v>
      </c>
      <c r="E20" s="12">
        <v>1000</v>
      </c>
      <c r="F20" s="12">
        <v>4</v>
      </c>
      <c r="G20" s="12">
        <v>1.2</v>
      </c>
      <c r="H20" s="12">
        <f t="shared" si="0"/>
        <v>5.2</v>
      </c>
      <c r="I20" s="12">
        <f t="shared" si="1"/>
        <v>5200</v>
      </c>
      <c r="J20" s="12"/>
    </row>
    <row r="21" customHeight="1" spans="1:10">
      <c r="A21" s="12">
        <v>20</v>
      </c>
      <c r="B21" s="12" t="s">
        <v>55</v>
      </c>
      <c r="C21" s="12"/>
      <c r="D21" s="12" t="s">
        <v>52</v>
      </c>
      <c r="E21" s="12">
        <f>198*50</f>
        <v>9900</v>
      </c>
      <c r="F21" s="12">
        <v>3</v>
      </c>
      <c r="G21" s="12">
        <v>8.09</v>
      </c>
      <c r="H21" s="12">
        <f t="shared" si="0"/>
        <v>11.09</v>
      </c>
      <c r="I21" s="12">
        <f t="shared" si="1"/>
        <v>109791</v>
      </c>
      <c r="J21" s="12"/>
    </row>
    <row r="22" customHeight="1" spans="1:10">
      <c r="A22" s="12">
        <v>21</v>
      </c>
      <c r="B22" s="12" t="s">
        <v>58</v>
      </c>
      <c r="C22" s="12"/>
      <c r="D22" s="12" t="s">
        <v>61</v>
      </c>
      <c r="E22" s="12">
        <v>1</v>
      </c>
      <c r="F22" s="12">
        <v>3500</v>
      </c>
      <c r="G22" s="12"/>
      <c r="H22" s="12">
        <f t="shared" si="0"/>
        <v>3500</v>
      </c>
      <c r="I22" s="12">
        <f t="shared" si="1"/>
        <v>3500</v>
      </c>
      <c r="J22" s="12"/>
    </row>
    <row r="23" customHeight="1" spans="1:10">
      <c r="A23" s="13" t="s">
        <v>73</v>
      </c>
      <c r="B23" s="14"/>
      <c r="C23" s="14"/>
      <c r="D23" s="14"/>
      <c r="E23" s="14"/>
      <c r="F23" s="14"/>
      <c r="G23" s="14"/>
      <c r="H23" s="15"/>
      <c r="I23" s="17">
        <f>SUM(I3:I22)</f>
        <v>397909.26</v>
      </c>
      <c r="J23" s="17"/>
    </row>
  </sheetData>
  <mergeCells count="2">
    <mergeCell ref="A1:J1"/>
    <mergeCell ref="A23:H23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成本清单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74403</dc:creator>
  <cp:lastModifiedBy>唐之引</cp:lastModifiedBy>
  <dcterms:created xsi:type="dcterms:W3CDTF">2024-05-23T14:39:00Z</dcterms:created>
  <dcterms:modified xsi:type="dcterms:W3CDTF">2024-08-05T00:47:10Z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593A9C9E484149F09BEFDDF4BC6EAC5A_11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