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仓库流水" sheetId="2" r:id="rId1"/>
    <sheet name="Sheet1" sheetId="3" r:id="rId2"/>
    <sheet name="Sheet2" sheetId="4" r:id="rId3"/>
  </sheets>
  <definedNames>
    <definedName name="_xlnm._FilterDatabase" localSheetId="0" hidden="1">仓库流水!$A$1:$K$4265</definedName>
    <definedName name="_xlnm._FilterDatabase" localSheetId="1" hidden="1">Sheet1!$B$1:$D$646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<sst xmlns="http://schemas.openxmlformats.org/spreadsheetml/2006/main" count="13844" uniqueCount="2632">
  <si>
    <t>日期</t>
  </si>
  <si>
    <t>名称规格</t>
  </si>
  <si>
    <t>单位</t>
  </si>
  <si>
    <t>结存</t>
  </si>
  <si>
    <t>进货数量</t>
  </si>
  <si>
    <t>领用数量</t>
  </si>
  <si>
    <t>供应商</t>
  </si>
  <si>
    <t>领用人</t>
  </si>
  <si>
    <t>领用劳务</t>
  </si>
  <si>
    <t>使用部门</t>
  </si>
  <si>
    <t>备注</t>
  </si>
  <si>
    <t>#12热镀锌圆钢</t>
  </si>
  <si>
    <t>根</t>
  </si>
  <si>
    <t>品濠</t>
  </si>
  <si>
    <t>吴午阳</t>
  </si>
  <si>
    <t>潘正茂</t>
  </si>
  <si>
    <t>会堂</t>
  </si>
  <si>
    <t>#12热镀锌圆钢 汇总</t>
  </si>
  <si>
    <t>15 BXG上喷 68° SX</t>
  </si>
  <si>
    <t>个</t>
  </si>
  <si>
    <t>行方至</t>
  </si>
  <si>
    <t>雷元生</t>
  </si>
  <si>
    <t>15 BXG上喷 68° SX 汇总</t>
  </si>
  <si>
    <t>150 雨淋阀 SX</t>
  </si>
  <si>
    <t>150 雨淋阀 SX 汇总</t>
  </si>
  <si>
    <t>3# 镀锌角钢</t>
  </si>
  <si>
    <t>3# 镀锌角钢 汇总</t>
  </si>
  <si>
    <t>304不锈钢桥架200*100</t>
  </si>
  <si>
    <t>米</t>
  </si>
  <si>
    <t>游泳馆</t>
  </si>
  <si>
    <t>304不锈钢桥架200*100 汇总</t>
  </si>
  <si>
    <t>304不锈钢桥架300*100</t>
  </si>
  <si>
    <t>304不锈钢桥架300*100 汇总</t>
  </si>
  <si>
    <t>32*3.25 镀锌钢管</t>
  </si>
  <si>
    <t>32*3.25 镀锌钢管 汇总</t>
  </si>
  <si>
    <t>4# 镀锌角钢</t>
  </si>
  <si>
    <t>4# 镀锌角钢 汇总</t>
  </si>
  <si>
    <t>45110</t>
  </si>
  <si>
    <t>万津津</t>
  </si>
  <si>
    <t>无为</t>
  </si>
  <si>
    <t>PVC45度弯头110 汇总</t>
  </si>
  <si>
    <t>90 度弯头 114 CK</t>
  </si>
  <si>
    <t>90 度弯头 114 CK 汇总</t>
  </si>
  <si>
    <t>90 度弯头 165 CK</t>
  </si>
  <si>
    <t>90 度弯头 165 CK 汇总</t>
  </si>
  <si>
    <t>90 度弯头 219 CK</t>
  </si>
  <si>
    <t>90 度弯头 219 CK 汇总</t>
  </si>
  <si>
    <t>90度水平弯150*100</t>
  </si>
  <si>
    <t>宏辉</t>
  </si>
  <si>
    <t>陈业</t>
  </si>
  <si>
    <t>胡伟</t>
  </si>
  <si>
    <t>90度水平弯150*100 汇总</t>
  </si>
  <si>
    <t>90度弯头114</t>
  </si>
  <si>
    <t>卸仓库</t>
  </si>
  <si>
    <t>90度弯头114 汇总</t>
  </si>
  <si>
    <t>90度弯头165</t>
  </si>
  <si>
    <t>90度弯头165 汇总</t>
  </si>
  <si>
    <t>90度弯头76</t>
  </si>
  <si>
    <t>90度弯头76 汇总</t>
  </si>
  <si>
    <t>AB胶</t>
  </si>
  <si>
    <t>组</t>
  </si>
  <si>
    <t>派普</t>
  </si>
  <si>
    <t>郑灏</t>
  </si>
  <si>
    <t>罗辉</t>
  </si>
  <si>
    <t>水系</t>
  </si>
  <si>
    <t>桶</t>
  </si>
  <si>
    <t>AB胶 汇总</t>
  </si>
  <si>
    <t>BCT 沟槽信号蝶阀 150</t>
  </si>
  <si>
    <t>BCT 沟槽信号蝶阀 150 汇总</t>
  </si>
  <si>
    <t>DN 10*100 U 型卡</t>
  </si>
  <si>
    <t>DN 10*100 U 型卡 汇总</t>
  </si>
  <si>
    <t>DN 10*150 U 型卡</t>
  </si>
  <si>
    <t>DN 10*150 U 型卡 汇总</t>
  </si>
  <si>
    <t>DN 10*200 U 型卡</t>
  </si>
  <si>
    <t>DN 10*200 U 型卡 汇总</t>
  </si>
  <si>
    <t>DN 6*25 U 型卡</t>
  </si>
  <si>
    <t>DN 6*25 U 型卡 汇总</t>
  </si>
  <si>
    <t>DN 6*32 U 型卡</t>
  </si>
  <si>
    <t>DN 6*32 U 型卡 汇总</t>
  </si>
  <si>
    <t>DN 6*40 U 型卡</t>
  </si>
  <si>
    <t>DN 6*40 U 型卡 汇总</t>
  </si>
  <si>
    <t>DN 8*65 U 型卡</t>
  </si>
  <si>
    <t>DN 8*65 U 型卡 汇总</t>
  </si>
  <si>
    <t>DN 8*80 U 型卡</t>
  </si>
  <si>
    <t>DN 8*80 U 型卡 汇总</t>
  </si>
  <si>
    <t>JDG大弧弯40</t>
  </si>
  <si>
    <t>JDG大弧弯40 汇总</t>
  </si>
  <si>
    <t>JDG管20</t>
  </si>
  <si>
    <t>赵业环</t>
  </si>
  <si>
    <t>一期维修</t>
  </si>
  <si>
    <t>跟</t>
  </si>
  <si>
    <t>宿舍楼</t>
  </si>
  <si>
    <t>永友</t>
  </si>
  <si>
    <t>JDG管20 汇总</t>
  </si>
  <si>
    <t>JDG管32</t>
  </si>
  <si>
    <t>JDG管32 汇总</t>
  </si>
  <si>
    <t>JDG管40</t>
  </si>
  <si>
    <t>JDG管40 汇总</t>
  </si>
  <si>
    <t>JDG弧弯20</t>
  </si>
  <si>
    <t>JDG弧弯20 汇总</t>
  </si>
  <si>
    <t>JDG拉伸盒20孔</t>
  </si>
  <si>
    <t>JDG拉伸盒20孔 汇总</t>
  </si>
  <si>
    <t>JDG锁母20</t>
  </si>
  <si>
    <t>JDG锁母20 汇总</t>
  </si>
  <si>
    <t>JDG锁母25</t>
  </si>
  <si>
    <t>JDG锁母25 汇总</t>
  </si>
  <si>
    <t>JDG锁母32</t>
  </si>
  <si>
    <t>JDG锁母32 汇总</t>
  </si>
  <si>
    <t>JDG锁母40</t>
  </si>
  <si>
    <t>JDG锁母40 汇总</t>
  </si>
  <si>
    <t>JDG锁母50</t>
  </si>
  <si>
    <t>JDG锁母50 汇总</t>
  </si>
  <si>
    <t>JDG线盒盖板20孔</t>
  </si>
  <si>
    <t>JDG线盒盖板20孔 汇总</t>
  </si>
  <si>
    <t>JDG直接20</t>
  </si>
  <si>
    <t>JDG直接20 汇总</t>
  </si>
  <si>
    <t>JDG直接25</t>
  </si>
  <si>
    <t>JDG直接25 汇总</t>
  </si>
  <si>
    <t>JDG直接32</t>
  </si>
  <si>
    <t>JDG直接32 汇总</t>
  </si>
  <si>
    <t>PE大小头250*160</t>
  </si>
  <si>
    <t>PE大小头250*160 汇总</t>
  </si>
  <si>
    <t>PE堵头配件</t>
  </si>
  <si>
    <t>PE堵头配件 汇总</t>
  </si>
  <si>
    <t>PE法兰板160</t>
  </si>
  <si>
    <t>PE法兰板160 汇总</t>
  </si>
  <si>
    <t>PE管材200</t>
  </si>
  <si>
    <t>PE管材200 汇总</t>
  </si>
  <si>
    <t>PE配件法兰200</t>
  </si>
  <si>
    <t>PE配件法兰200 汇总</t>
  </si>
  <si>
    <t>PE配件法兰板200</t>
  </si>
  <si>
    <t>PE配件法兰板200 汇总</t>
  </si>
  <si>
    <t>PE三通配件160</t>
  </si>
  <si>
    <t>PE三通配件160 汇总</t>
  </si>
  <si>
    <t>PE弯头200</t>
  </si>
  <si>
    <t>PE弯头200 汇总</t>
  </si>
  <si>
    <t>PPR45度弯头32</t>
  </si>
  <si>
    <t>PPR45度弯头32 汇总</t>
  </si>
  <si>
    <t>PPR45度弯头63</t>
  </si>
  <si>
    <t>PPR45度弯头63 汇总</t>
  </si>
  <si>
    <t>PPR45度弯头90</t>
  </si>
  <si>
    <t>PPR45度弯头90 汇总</t>
  </si>
  <si>
    <t>PPR90度内丝弯头25*1/2</t>
  </si>
  <si>
    <t>PPR90度内丝弯头25*1/2 汇总</t>
  </si>
  <si>
    <t>PPR90度内丝弯头32*1/2</t>
  </si>
  <si>
    <t>PPR90度内丝弯头32*1/2 汇总</t>
  </si>
  <si>
    <t>PPR90度内丝弯头40*32</t>
  </si>
  <si>
    <t>PPR90度内丝弯头40*32 汇总</t>
  </si>
  <si>
    <t>PPR90度弯头110</t>
  </si>
  <si>
    <t>PPR90度弯头110 汇总</t>
  </si>
  <si>
    <t>PPR90度弯头20</t>
  </si>
  <si>
    <t>饭二</t>
  </si>
  <si>
    <t>PPR90度弯头20 汇总</t>
  </si>
  <si>
    <t>PPR90度弯头25</t>
  </si>
  <si>
    <t>盈速劳务</t>
  </si>
  <si>
    <t>饭一</t>
  </si>
  <si>
    <t>付龙飞</t>
  </si>
  <si>
    <t>物业</t>
  </si>
  <si>
    <t>占天成</t>
  </si>
  <si>
    <t>PPR90度弯头25 汇总</t>
  </si>
  <si>
    <t>PPR90度弯头32</t>
  </si>
  <si>
    <t>PPR90度弯头32 汇总</t>
  </si>
  <si>
    <t>PPR90度弯头40</t>
  </si>
  <si>
    <t>PPR90度弯头40 汇总</t>
  </si>
  <si>
    <t>PPR90度弯头50</t>
  </si>
  <si>
    <t>安武</t>
  </si>
  <si>
    <t>二期宿舍</t>
  </si>
  <si>
    <t>小左五金</t>
  </si>
  <si>
    <t>PPR90度弯头50 汇总</t>
  </si>
  <si>
    <t>PPR90度弯头63</t>
  </si>
  <si>
    <t>PPR90度弯头63 汇总</t>
  </si>
  <si>
    <t>PPR90度弯头75</t>
  </si>
  <si>
    <t>PPR90度弯头75 汇总</t>
  </si>
  <si>
    <t>PPR90度弯头90</t>
  </si>
  <si>
    <t>午武阳</t>
  </si>
  <si>
    <t>PPR90度弯头90 汇总</t>
  </si>
  <si>
    <t>PPR大小头110*32</t>
  </si>
  <si>
    <t>PPR大小头110*32 汇总</t>
  </si>
  <si>
    <t>PPR大小头110*50</t>
  </si>
  <si>
    <t>PPR大小头110*50 汇总</t>
  </si>
  <si>
    <t>PPR大小头110*63</t>
  </si>
  <si>
    <t>PPR大小头110*63 汇总</t>
  </si>
  <si>
    <t>PPR大小头25*20</t>
  </si>
  <si>
    <t>PPR大小头25*20 汇总</t>
  </si>
  <si>
    <t>PPR大小头32*20</t>
  </si>
  <si>
    <t>PPR大小头32*20 汇总</t>
  </si>
  <si>
    <t>PPR大小头32*25</t>
  </si>
  <si>
    <t>PPR大小头32*25 汇总</t>
  </si>
  <si>
    <t>PPR大小头40*20</t>
  </si>
  <si>
    <t>PPR大小头40*20 汇总</t>
  </si>
  <si>
    <t>PPR大小头40*25</t>
  </si>
  <si>
    <t>PPR大小头40*25 汇总</t>
  </si>
  <si>
    <t>PPR大小头40*32</t>
  </si>
  <si>
    <t>PPR大小头40*32 汇总</t>
  </si>
  <si>
    <t>PPR大小头50*20</t>
  </si>
  <si>
    <t>PPR大小头50*20 汇总</t>
  </si>
  <si>
    <t>PPR大小头50*25</t>
  </si>
  <si>
    <t>PPR大小头50*25 汇总</t>
  </si>
  <si>
    <t>PPR大小头50*32</t>
  </si>
  <si>
    <t>PPR大小头50*32 汇总</t>
  </si>
  <si>
    <t>PPR大小头50*40</t>
  </si>
  <si>
    <t>PPR大小头50*40 汇总</t>
  </si>
  <si>
    <t>PPR大小头63*2</t>
  </si>
  <si>
    <t>PPR大小头63*2 汇总</t>
  </si>
  <si>
    <t>PPR大小头63*20</t>
  </si>
  <si>
    <t>PPR大小头63*20 汇总</t>
  </si>
  <si>
    <t>PPR大小头63*25</t>
  </si>
  <si>
    <t>PPR大小头63*25 汇总</t>
  </si>
  <si>
    <t>PPR大小头63*40</t>
  </si>
  <si>
    <t>PPR大小头63*40 汇总</t>
  </si>
  <si>
    <t>PPR大小头63*50</t>
  </si>
  <si>
    <t>PPR大小头63*50 汇总</t>
  </si>
  <si>
    <t>PPR大小头75*25</t>
  </si>
  <si>
    <t>PPR大小头75*25 汇总</t>
  </si>
  <si>
    <t>PPR大小头75*63</t>
  </si>
  <si>
    <t>PPR大小头75*63 汇总</t>
  </si>
  <si>
    <t>PPR大小头90*50</t>
  </si>
  <si>
    <t>PPR大小头90*50 汇总</t>
  </si>
  <si>
    <t>PPR堵头20</t>
  </si>
  <si>
    <t>PPR堵头20 汇总</t>
  </si>
  <si>
    <t>PPR堵头25</t>
  </si>
  <si>
    <t>PPR堵头25 汇总</t>
  </si>
  <si>
    <t>PPR堵头40</t>
  </si>
  <si>
    <t>PPR堵头40 汇总</t>
  </si>
  <si>
    <t>PPR法兰110</t>
  </si>
  <si>
    <t>PPR法兰110 汇总</t>
  </si>
  <si>
    <t>PPR法兰50</t>
  </si>
  <si>
    <t>PPR法兰50 汇总</t>
  </si>
  <si>
    <t>PPR法兰90</t>
  </si>
  <si>
    <t>PPR法兰90 汇总</t>
  </si>
  <si>
    <t>PPR管110</t>
  </si>
  <si>
    <t>PPR管110 汇总</t>
  </si>
  <si>
    <t>PPR管20</t>
  </si>
  <si>
    <t>PPR管20 汇总</t>
  </si>
  <si>
    <t>PPR管25</t>
  </si>
  <si>
    <t>PPR管25 汇总</t>
  </si>
  <si>
    <t>PPR管32</t>
  </si>
  <si>
    <t>PPR管32 汇总</t>
  </si>
  <si>
    <t>PPR管40</t>
  </si>
  <si>
    <t>PPR管40 汇总</t>
  </si>
  <si>
    <t>PPR管50</t>
  </si>
  <si>
    <t>PPR管50 汇总</t>
  </si>
  <si>
    <t>PPR管63</t>
  </si>
  <si>
    <t>PPR管63 汇总</t>
  </si>
  <si>
    <t>PPR管90</t>
  </si>
  <si>
    <t>PPR管90 汇总</t>
  </si>
  <si>
    <t>PPR管卡32</t>
  </si>
  <si>
    <t>PPR管卡32 汇总</t>
  </si>
  <si>
    <t>PPR截止阀25</t>
  </si>
  <si>
    <t>PPR截止阀25 汇总</t>
  </si>
  <si>
    <t>PPR截止阀32</t>
  </si>
  <si>
    <t>PPR截止阀32 汇总</t>
  </si>
  <si>
    <t>PPR内丝三通110</t>
  </si>
  <si>
    <t>PPR内丝三通110 汇总</t>
  </si>
  <si>
    <t>PPR内丝三通20*1/2</t>
  </si>
  <si>
    <t>PPR内丝三通20*1/2 汇总</t>
  </si>
  <si>
    <t>PPR内丝三通25*1/2</t>
  </si>
  <si>
    <t>PPR内丝三通25*1/2 汇总</t>
  </si>
  <si>
    <t>PPR内丝三通32*1.5</t>
  </si>
  <si>
    <t>PPR内丝三通32*1.5 汇总</t>
  </si>
  <si>
    <t>PPR内丝三通32*1/2</t>
  </si>
  <si>
    <t>PPR内丝三通32*1/2 汇总</t>
  </si>
  <si>
    <t>PPR内丝三通40*1/2</t>
  </si>
  <si>
    <t>PPR内丝三通40*1/2 汇总</t>
  </si>
  <si>
    <t>PPR内丝三通63*2</t>
  </si>
  <si>
    <t>PPR内丝三通63*2 汇总</t>
  </si>
  <si>
    <t>PPR内丝弯头20*1/2</t>
  </si>
  <si>
    <t>PPR内丝弯头20*1/2 汇总</t>
  </si>
  <si>
    <t>PPR内丝弯头32*1</t>
  </si>
  <si>
    <t>PPR内丝弯头32*1 汇总</t>
  </si>
  <si>
    <t>PPR内丝弯头32*1/2</t>
  </si>
  <si>
    <t>PPR内丝弯头32*1/2 汇总</t>
  </si>
  <si>
    <t>PPR内丝弯头32*3/4</t>
  </si>
  <si>
    <t>PPR内丝弯头32*3/4 汇总</t>
  </si>
  <si>
    <t>PPR内丝直接20*1/2</t>
  </si>
  <si>
    <t>PPR内丝直接20*1/2 汇总</t>
  </si>
  <si>
    <t>PPR内丝直接25*1/2</t>
  </si>
  <si>
    <t>PPR内丝直接25*1/2 汇总</t>
  </si>
  <si>
    <t>PPR内丝直接25*3/4</t>
  </si>
  <si>
    <t>PPR内丝直接25*3/4 汇总</t>
  </si>
  <si>
    <t>PPR内丝直接32</t>
  </si>
  <si>
    <t>PPR内丝直接32 汇总</t>
  </si>
  <si>
    <t>PPR内丝直接32*1</t>
  </si>
  <si>
    <t>PPR内丝直接32*1 汇总</t>
  </si>
  <si>
    <t>PPR内丝直接32*3/4</t>
  </si>
  <si>
    <t>PPR内丝直接32*3/4 汇总</t>
  </si>
  <si>
    <t>PPR内丝直接40*1.25</t>
  </si>
  <si>
    <t>PPR内丝直接40*1.25 汇总</t>
  </si>
  <si>
    <t>PPR内丝直接40*3/4</t>
  </si>
  <si>
    <t>PPR内丝直接40*3/4 汇总</t>
  </si>
  <si>
    <t>PPR内丝直接50*1.5</t>
  </si>
  <si>
    <t>PPR内丝直接50*1.5 汇总</t>
  </si>
  <si>
    <t>PPR内丝直接50*32</t>
  </si>
  <si>
    <t>PPR内丝直接50*32 汇总</t>
  </si>
  <si>
    <t>PPR内丝直接75*2.5</t>
  </si>
  <si>
    <t>PPR内丝直接75*2.5 汇总</t>
  </si>
  <si>
    <t>PPR三通110</t>
  </si>
  <si>
    <t>PPR三通110 汇总</t>
  </si>
  <si>
    <t>PPR三通110*32</t>
  </si>
  <si>
    <t>PPR三通110*32 汇总</t>
  </si>
  <si>
    <t>PPR三通110*50</t>
  </si>
  <si>
    <t>PPR三通110*50 汇总</t>
  </si>
  <si>
    <t>PPR三通110*63</t>
  </si>
  <si>
    <t>PPR三通110*63 汇总</t>
  </si>
  <si>
    <t>PPR三通20</t>
  </si>
  <si>
    <t>PPR三通20 汇总</t>
  </si>
  <si>
    <t>PPR三通25</t>
  </si>
  <si>
    <t>PPR三通25 汇总</t>
  </si>
  <si>
    <t>PPR三通25*20</t>
  </si>
  <si>
    <t>PPR三通25*20 汇总</t>
  </si>
  <si>
    <t>PPR三通32</t>
  </si>
  <si>
    <t>PPR三通32 汇总</t>
  </si>
  <si>
    <t>PPR三通32*20</t>
  </si>
  <si>
    <t>PPR三通32*20 汇总</t>
  </si>
  <si>
    <t>PPR三通32*25</t>
  </si>
  <si>
    <t>PPR三通32*25 汇总</t>
  </si>
  <si>
    <t>PPR三通40</t>
  </si>
  <si>
    <t>PPR三通40 汇总</t>
  </si>
  <si>
    <t>PPR三通40*20</t>
  </si>
  <si>
    <t>PPR三通40*20 汇总</t>
  </si>
  <si>
    <t>PPR三通40*32</t>
  </si>
  <si>
    <t>PPR三通40*32 汇总</t>
  </si>
  <si>
    <t>PPR三通50</t>
  </si>
  <si>
    <t>PPR三通50 汇总</t>
  </si>
  <si>
    <t>PPR三通50*20</t>
  </si>
  <si>
    <t>PPR三通50*20 汇总</t>
  </si>
  <si>
    <t>PPR三通50*25</t>
  </si>
  <si>
    <t>PPR三通50*25 汇总</t>
  </si>
  <si>
    <t>PPR三通50*32</t>
  </si>
  <si>
    <t>PPR三通50*32 汇总</t>
  </si>
  <si>
    <t>PPR三通50*40</t>
  </si>
  <si>
    <t>PPR三通50*40 汇总</t>
  </si>
  <si>
    <t>PPR三通63</t>
  </si>
  <si>
    <t>PPR三通63 汇总</t>
  </si>
  <si>
    <t>PPR三通63*20</t>
  </si>
  <si>
    <t>PPR三通63*20 汇总</t>
  </si>
  <si>
    <t>PPR三通63*25</t>
  </si>
  <si>
    <t>PPR三通63*25 汇总</t>
  </si>
  <si>
    <t>PPR三通63*32</t>
  </si>
  <si>
    <t>PPR三通63*32 汇总</t>
  </si>
  <si>
    <t>PPR三通63*40</t>
  </si>
  <si>
    <t>PPR三通63*40 汇总</t>
  </si>
  <si>
    <t>PPR三通63*50</t>
  </si>
  <si>
    <t>PPR三通63*50 汇总</t>
  </si>
  <si>
    <t>PPR三通75</t>
  </si>
  <si>
    <t>PPR三通75 汇总</t>
  </si>
  <si>
    <t>PPR三通75*20</t>
  </si>
  <si>
    <t>PPR三通75*20 汇总</t>
  </si>
  <si>
    <t>PPR三通75*32</t>
  </si>
  <si>
    <t>PPR三通75*32 汇总</t>
  </si>
  <si>
    <t>PPR三通75*40</t>
  </si>
  <si>
    <t>PPR三通75*40 汇总</t>
  </si>
  <si>
    <t>PPR三通90*75</t>
  </si>
  <si>
    <t>PPR三通90*75 汇总</t>
  </si>
  <si>
    <t>PPR双联内丝弯0</t>
  </si>
  <si>
    <t>PPR双联内丝弯0 汇总</t>
  </si>
  <si>
    <t>PPR四通32</t>
  </si>
  <si>
    <t>PPR四通32 汇总</t>
  </si>
  <si>
    <t>PPR四通50</t>
  </si>
  <si>
    <t>PPR四通50 汇总</t>
  </si>
  <si>
    <t>PPR四通63</t>
  </si>
  <si>
    <t>PPR四通63 汇总</t>
  </si>
  <si>
    <t>PPR外丝直接20*1/2</t>
  </si>
  <si>
    <t>PPR外丝直接20*1/2 汇总</t>
  </si>
  <si>
    <t>PPR外丝直接25*1/2</t>
  </si>
  <si>
    <t>PPR外丝直接25*1/2 汇总</t>
  </si>
  <si>
    <t>PPR外丝直接25*3/4</t>
  </si>
  <si>
    <t>PPR外丝直接25*3/4 汇总</t>
  </si>
  <si>
    <t>PPR外丝直接32*1/2</t>
  </si>
  <si>
    <t>PPR外丝直接32*1/2 汇总</t>
  </si>
  <si>
    <t>PPR外丝直接40*1.25</t>
  </si>
  <si>
    <t>PPR外丝直接40*1.25 汇总</t>
  </si>
  <si>
    <t>PPR外丝直接50*1.5</t>
  </si>
  <si>
    <t>PPR外丝直接50*1.5 汇总</t>
  </si>
  <si>
    <t>PPR外丝直接63*50</t>
  </si>
  <si>
    <t>PPR外丝直接63*50 汇总</t>
  </si>
  <si>
    <t>PPR外丝直接90*3</t>
  </si>
  <si>
    <t>PPR外丝直接90*3 汇总</t>
  </si>
  <si>
    <t>PPR闸阀20</t>
  </si>
  <si>
    <t>PPR闸阀20 汇总</t>
  </si>
  <si>
    <t>PPR闸阀25</t>
  </si>
  <si>
    <t>PPR闸阀25 汇总</t>
  </si>
  <si>
    <t>PPR闸阀40</t>
  </si>
  <si>
    <t>PPR闸阀40 汇总</t>
  </si>
  <si>
    <t>PPR闸阀50</t>
  </si>
  <si>
    <t>PPR闸阀50 汇总</t>
  </si>
  <si>
    <t>PPR闸阀75</t>
  </si>
  <si>
    <t>PPR闸阀75 汇总</t>
  </si>
  <si>
    <t>PPR直接110</t>
  </si>
  <si>
    <t>PPR直接110 汇总</t>
  </si>
  <si>
    <t>PPR直接20</t>
  </si>
  <si>
    <t>PPR直接20 汇总</t>
  </si>
  <si>
    <t>PPR直接25</t>
  </si>
  <si>
    <t>PPR直接25 汇总</t>
  </si>
  <si>
    <t>PPR直接32</t>
  </si>
  <si>
    <t>PPR直接32 汇总</t>
  </si>
  <si>
    <t>PPR直接40</t>
  </si>
  <si>
    <t>PPR直接40 汇总</t>
  </si>
  <si>
    <t>PPR直接50</t>
  </si>
  <si>
    <t>PPR直接50 汇总</t>
  </si>
  <si>
    <t>PPR直接75</t>
  </si>
  <si>
    <t>PPR直接75 汇总</t>
  </si>
  <si>
    <t>PPR直接90</t>
  </si>
  <si>
    <t>PPR直接90 汇总</t>
  </si>
  <si>
    <t>PVC45度弯头110</t>
  </si>
  <si>
    <t>PVC45度弯头160</t>
  </si>
  <si>
    <t>汪善清</t>
  </si>
  <si>
    <t>力成</t>
  </si>
  <si>
    <t>食堂5</t>
  </si>
  <si>
    <t>PVC45度弯头160 汇总</t>
  </si>
  <si>
    <t>PVC45度弯头200</t>
  </si>
  <si>
    <t>PVC45度弯头200 汇总</t>
  </si>
  <si>
    <t>PVC45度弯头50</t>
  </si>
  <si>
    <t>PVC45度弯头50 汇总</t>
  </si>
  <si>
    <t>PVC45度弯头75</t>
  </si>
  <si>
    <t>PVC45度弯头75 汇总</t>
  </si>
  <si>
    <t>PVC86盖板86</t>
  </si>
  <si>
    <t>PVC86盖板86 汇总</t>
  </si>
  <si>
    <t>PVC86拼装盒50（A型）</t>
  </si>
  <si>
    <t>PVC86拼装盒50（A型） 汇总</t>
  </si>
  <si>
    <t>PVC90度弯头160</t>
  </si>
  <si>
    <t>PVC90度弯头160 汇总</t>
  </si>
  <si>
    <t>PVC90度弯头200</t>
  </si>
  <si>
    <t>PVC90度弯头200 汇总</t>
  </si>
  <si>
    <t>PVC90度弯头75</t>
  </si>
  <si>
    <t>PVC90度弯头75 汇总</t>
  </si>
  <si>
    <t>PVC90度弯头带检口75</t>
  </si>
  <si>
    <t>PVC90度弯头带检口75 汇总</t>
  </si>
  <si>
    <t>PVC90度弯头带口110</t>
  </si>
  <si>
    <t>PVC90度弯头带口110 汇总</t>
  </si>
  <si>
    <t>PVC90度弯头带口75</t>
  </si>
  <si>
    <t>PVC90度弯头带口75 汇总</t>
  </si>
  <si>
    <t>PVCP弯检查口110</t>
  </si>
  <si>
    <t>PVCP弯检查口110 汇总</t>
  </si>
  <si>
    <t>PVCP弯接头110</t>
  </si>
  <si>
    <t>PVCP弯接头110 汇总</t>
  </si>
  <si>
    <t>PVCP弯接头50</t>
  </si>
  <si>
    <t>PVCP弯接头50 汇总</t>
  </si>
  <si>
    <t>PVCP弯接头75</t>
  </si>
  <si>
    <t>PVCP弯接头75 汇总</t>
  </si>
  <si>
    <t>PVCS弯75</t>
  </si>
  <si>
    <t>PVCS弯75 汇总</t>
  </si>
  <si>
    <t>PVC八角司令盒单通20</t>
  </si>
  <si>
    <t>PVC八角司令盒单通20 汇总</t>
  </si>
  <si>
    <t>PVC八角司令盒二通20</t>
  </si>
  <si>
    <t>PVC八角司令盒二通20 汇总</t>
  </si>
  <si>
    <t>PVC八角司令盒三通20</t>
  </si>
  <si>
    <t>PVC八角司令盒三通20 汇总</t>
  </si>
  <si>
    <t>PVC八角司令盒四通20</t>
  </si>
  <si>
    <t>PVC八角司令盒四通20 汇总</t>
  </si>
  <si>
    <t>PVC保温胶钉0</t>
  </si>
  <si>
    <t>PVC保温胶钉0 汇总</t>
  </si>
  <si>
    <t>PVC扁弯头50*30</t>
  </si>
  <si>
    <t>PVC扁弯头50*30 汇总</t>
  </si>
  <si>
    <t>PVC补芯110*50</t>
  </si>
  <si>
    <t>PVC补芯110*50 汇总</t>
  </si>
  <si>
    <t>PVC补芯110*75</t>
  </si>
  <si>
    <t>PVC补芯110*75 汇总</t>
  </si>
  <si>
    <t>PVC补芯160*110</t>
  </si>
  <si>
    <t>PVC补芯160*110 汇总</t>
  </si>
  <si>
    <t>PVC补芯75*50</t>
  </si>
  <si>
    <t>PVC补芯75*50 汇总</t>
  </si>
  <si>
    <t>PVC侧排地漏110</t>
  </si>
  <si>
    <t>PVC侧排地漏110 汇总</t>
  </si>
  <si>
    <t>PVC存水弯50</t>
  </si>
  <si>
    <t>PVC存水弯50 汇总</t>
  </si>
  <si>
    <t>PVC存水弯75</t>
  </si>
  <si>
    <t>PVC存水弯75 汇总</t>
  </si>
  <si>
    <t>PVC存水弯带口110</t>
  </si>
  <si>
    <t>PVC存水弯带口110 汇总</t>
  </si>
  <si>
    <t>PVC存水弯带口110*75</t>
  </si>
  <si>
    <t>PVC存水弯带口110*75 汇总</t>
  </si>
  <si>
    <t>PVC存水弯带口50</t>
  </si>
  <si>
    <t>PVC存水弯带口50 汇总</t>
  </si>
  <si>
    <t>PVC存水弯带口75</t>
  </si>
  <si>
    <t>PVC存水弯带口75 汇总</t>
  </si>
  <si>
    <t>PVC大弧弯50</t>
  </si>
  <si>
    <t>PVC大弧弯50 汇总</t>
  </si>
  <si>
    <t>PVC大小头110*50</t>
  </si>
  <si>
    <t>PVC大小头110*50 汇总</t>
  </si>
  <si>
    <t>PVC大小头110*75</t>
  </si>
  <si>
    <t>PVC大小头110*75 汇总</t>
  </si>
  <si>
    <t>PVC大小头160*110</t>
  </si>
  <si>
    <t>PVC大小头160*110 汇总</t>
  </si>
  <si>
    <t>PVC单线盒100</t>
  </si>
  <si>
    <t>PVC单线盒100 汇总</t>
  </si>
  <si>
    <t>PVC单线盒50</t>
  </si>
  <si>
    <t>PVC单线盒50 汇总</t>
  </si>
  <si>
    <t>PVC单线盒5公分</t>
  </si>
  <si>
    <t>PVC单线盒5公分 汇总</t>
  </si>
  <si>
    <t>PVC单线盒60</t>
  </si>
  <si>
    <t>PVC单线盒60 汇总</t>
  </si>
  <si>
    <t>PVC单线盒6公分</t>
  </si>
  <si>
    <t>PVC单线盒6公分 汇总</t>
  </si>
  <si>
    <t>PVC单线盒70</t>
  </si>
  <si>
    <t>PVC单线盒70 汇总</t>
  </si>
  <si>
    <t>PVC单线盒7公分</t>
  </si>
  <si>
    <t>PVC单线盒7公分 汇总</t>
  </si>
  <si>
    <t>PVC单线盒86*70</t>
  </si>
  <si>
    <t>PVC单线盒86*70 汇总</t>
  </si>
  <si>
    <t>PVC地漏50</t>
  </si>
  <si>
    <t>PVC地漏50 汇总</t>
  </si>
  <si>
    <t>PVC吊卡20</t>
  </si>
  <si>
    <t>PVC吊卡20 汇总</t>
  </si>
  <si>
    <t>PVC吊座20</t>
  </si>
  <si>
    <t>PVC吊座20 汇总</t>
  </si>
  <si>
    <t>PVC堵头110</t>
  </si>
  <si>
    <t>PVC堵头110 汇总</t>
  </si>
  <si>
    <t>PVC堵头160</t>
  </si>
  <si>
    <t>PVC堵头160 汇总</t>
  </si>
  <si>
    <t>PVC分体H管110</t>
  </si>
  <si>
    <t>PVC分体H管110 汇总</t>
  </si>
  <si>
    <t>PVC管110</t>
  </si>
  <si>
    <t>PVC管110 汇总</t>
  </si>
  <si>
    <t>PVC管160</t>
  </si>
  <si>
    <t>凌冠劳务</t>
  </si>
  <si>
    <t>室外</t>
  </si>
  <si>
    <t>食堂3</t>
  </si>
  <si>
    <t>PVC管160 汇总</t>
  </si>
  <si>
    <t>PVC管200</t>
  </si>
  <si>
    <t>PVC管200 汇总</t>
  </si>
  <si>
    <t>PVC管250</t>
  </si>
  <si>
    <t>PVC管250 汇总</t>
  </si>
  <si>
    <t>PVC管50</t>
  </si>
  <si>
    <t>PVC管50 汇总</t>
  </si>
  <si>
    <t>PVC管75</t>
  </si>
  <si>
    <t>PVC管75 汇总</t>
  </si>
  <si>
    <t>PVC管盖110</t>
  </si>
  <si>
    <t>PVC管盖110 汇总</t>
  </si>
  <si>
    <t>PVC管盖75</t>
  </si>
  <si>
    <t>PVC管盖75 汇总</t>
  </si>
  <si>
    <t>PVC管卡110</t>
  </si>
  <si>
    <t>PVC管卡110 汇总</t>
  </si>
  <si>
    <t>PVC管卡160</t>
  </si>
  <si>
    <t>PVC管卡160 汇总</t>
  </si>
  <si>
    <t>PVC管卡50</t>
  </si>
  <si>
    <t>PVC管卡50 汇总</t>
  </si>
  <si>
    <t>PVC管卡75</t>
  </si>
  <si>
    <t>PVC管卡75 汇总</t>
  </si>
  <si>
    <t>PVC管帽110</t>
  </si>
  <si>
    <t>PVC管帽110 汇总</t>
  </si>
  <si>
    <t>PVC管排32</t>
  </si>
  <si>
    <t>PVC管排32 汇总</t>
  </si>
  <si>
    <t>PVC加长伸缩节110</t>
  </si>
  <si>
    <t>PVC加长伸缩节110 汇总</t>
  </si>
  <si>
    <t>PVC加长伸缩节160</t>
  </si>
  <si>
    <t>PVC加长伸缩节160 汇总</t>
  </si>
  <si>
    <t>PVC加长伸缩节50</t>
  </si>
  <si>
    <t>PVC加长伸缩节50 汇总</t>
  </si>
  <si>
    <t>PVC加长伸缩节75</t>
  </si>
  <si>
    <t>PVC加长伸缩节75 汇总</t>
  </si>
  <si>
    <t>PVC胶水</t>
  </si>
  <si>
    <t>瓶</t>
  </si>
  <si>
    <t>PVC胶水 汇总</t>
  </si>
  <si>
    <t>PVC接线盒四通20</t>
  </si>
  <si>
    <t>PVC接线盒四通20 汇总</t>
  </si>
  <si>
    <t>PVC立检口110</t>
  </si>
  <si>
    <t>PVC立检口110 汇总</t>
  </si>
  <si>
    <t>PVC立检口160</t>
  </si>
  <si>
    <t>PVC立检口160 汇总</t>
  </si>
  <si>
    <t>PVC立检口50</t>
  </si>
  <si>
    <t>PVC立检口50 汇总</t>
  </si>
  <si>
    <t>PVC立检口75</t>
  </si>
  <si>
    <t>PVC立检口75 汇总</t>
  </si>
  <si>
    <t>PVC清扫口110</t>
  </si>
  <si>
    <t>PVC清扫口110 汇总</t>
  </si>
  <si>
    <t>PVC清扫口75</t>
  </si>
  <si>
    <t>PVC清扫口75 汇总</t>
  </si>
  <si>
    <t>PVC三通110</t>
  </si>
  <si>
    <t>PVC三通110 汇总</t>
  </si>
  <si>
    <t>PVC三通110*50</t>
  </si>
  <si>
    <t>PVC三通110*50 汇总</t>
  </si>
  <si>
    <t>PVC三通110*73</t>
  </si>
  <si>
    <t>PVC三通110*73 汇总</t>
  </si>
  <si>
    <t>PVC三通110*75</t>
  </si>
  <si>
    <t>PVC三通110*75 汇总</t>
  </si>
  <si>
    <t>PVC三通160</t>
  </si>
  <si>
    <t>PVC三通160 汇总</t>
  </si>
  <si>
    <t>PVC三通160*110</t>
  </si>
  <si>
    <t>PVC三通160*110 汇总</t>
  </si>
  <si>
    <t>PVC三通160*50</t>
  </si>
  <si>
    <t>PVC三通160*50 汇总</t>
  </si>
  <si>
    <t>PVC三通160*75</t>
  </si>
  <si>
    <t>PVC三通160*75 汇总</t>
  </si>
  <si>
    <t>PVC三通200</t>
  </si>
  <si>
    <t>PVC三通200 汇总</t>
  </si>
  <si>
    <t>PVC三通200*110</t>
  </si>
  <si>
    <t>PVC三通200*110 汇总</t>
  </si>
  <si>
    <t>PVC三通200*160</t>
  </si>
  <si>
    <t>PVC三通200*160 汇总</t>
  </si>
  <si>
    <t>PVC三通32*20</t>
  </si>
  <si>
    <t>PVC三通32*20 汇总</t>
  </si>
  <si>
    <t>PVC三通32*25</t>
  </si>
  <si>
    <t>PVC三通32*25 汇总</t>
  </si>
  <si>
    <t>PVC三通50</t>
  </si>
  <si>
    <t>PVC三通50 汇总</t>
  </si>
  <si>
    <t>PVC三通75</t>
  </si>
  <si>
    <t>PVC三通75 汇总</t>
  </si>
  <si>
    <t>PVC三通75*50</t>
  </si>
  <si>
    <t>PVC三通75*50 汇总</t>
  </si>
  <si>
    <t>PVC伸缩节110</t>
  </si>
  <si>
    <t>PVC伸缩节110 汇总</t>
  </si>
  <si>
    <t>PVC伸缩节160</t>
  </si>
  <si>
    <t>PVC伸缩节160 汇总</t>
  </si>
  <si>
    <t>PVC伸缩节50</t>
  </si>
  <si>
    <t>PVC伸缩节50 汇总</t>
  </si>
  <si>
    <t>PVC伸缩节75</t>
  </si>
  <si>
    <t>PVC伸缩节75 汇总</t>
  </si>
  <si>
    <t>PVC四通20</t>
  </si>
  <si>
    <t>PVC四通20 汇总</t>
  </si>
  <si>
    <t>PVC锁母20</t>
  </si>
  <si>
    <t>PVC锁母20 汇总</t>
  </si>
  <si>
    <t>PVC锁母25</t>
  </si>
  <si>
    <t>PVC锁母25 汇总</t>
  </si>
  <si>
    <t>PVC锁母32</t>
  </si>
  <si>
    <t>PVC锁母32 汇总</t>
  </si>
  <si>
    <t>PVC锁母40</t>
  </si>
  <si>
    <t>PVC锁母40 汇总</t>
  </si>
  <si>
    <t>PVC透气帽110</t>
  </si>
  <si>
    <t>PVC透气帽110 汇总</t>
  </si>
  <si>
    <t>PVC透气帽160</t>
  </si>
  <si>
    <t>PVC透气帽160 汇总</t>
  </si>
  <si>
    <t>PVC无底套盒86</t>
  </si>
  <si>
    <t>PVC无底套盒86 汇总</t>
  </si>
  <si>
    <t>PVC线管20</t>
  </si>
  <si>
    <t>PVC线管20 汇总</t>
  </si>
  <si>
    <t>PVC线管25</t>
  </si>
  <si>
    <t>吴小华</t>
  </si>
  <si>
    <t>后勤基建处</t>
  </si>
  <si>
    <t>PVC线管25 汇总</t>
  </si>
  <si>
    <t>PVC线管32</t>
  </si>
  <si>
    <t>PVC线管32 汇总</t>
  </si>
  <si>
    <t>PVC线管40</t>
  </si>
  <si>
    <t>PVC线管40 汇总</t>
  </si>
  <si>
    <t>PVC线管盖帽25</t>
  </si>
  <si>
    <t>PVC线管盖帽25 汇总</t>
  </si>
  <si>
    <t>PVC线管直接25</t>
  </si>
  <si>
    <t>PVC线管直接25 汇总</t>
  </si>
  <si>
    <t>PVC线管直接32</t>
  </si>
  <si>
    <t>PVC线管直接32 汇总</t>
  </si>
  <si>
    <t>PVC斜三通100</t>
  </si>
  <si>
    <t>PVC斜三通100 汇总</t>
  </si>
  <si>
    <t>PVC斜三通110</t>
  </si>
  <si>
    <t>PVC斜三通110 汇总</t>
  </si>
  <si>
    <t>PVC斜三通110*50</t>
  </si>
  <si>
    <t>PVC斜三通110*50 汇总</t>
  </si>
  <si>
    <t>PVC斜三通110*75</t>
  </si>
  <si>
    <t>PVC斜三通110*75 汇总</t>
  </si>
  <si>
    <t>PVC斜三通160</t>
  </si>
  <si>
    <t>PVC斜三通160 汇总</t>
  </si>
  <si>
    <t>PVC斜三通160*110</t>
  </si>
  <si>
    <t>PVC斜三通160*110 汇总</t>
  </si>
  <si>
    <t>PVC斜三通160*75</t>
  </si>
  <si>
    <t>PVC斜三通160*75 汇总</t>
  </si>
  <si>
    <t>PVC斜三通200*16</t>
  </si>
  <si>
    <t>PVC斜三通200*16 汇总</t>
  </si>
  <si>
    <t>PVC斜三通50</t>
  </si>
  <si>
    <t>PVC斜三通50 汇总</t>
  </si>
  <si>
    <t>PVC斜三通50*32</t>
  </si>
  <si>
    <t>PVC斜三通50*32 汇总</t>
  </si>
  <si>
    <t>PVC斜三通75</t>
  </si>
  <si>
    <t>PVC斜三通75 汇总</t>
  </si>
  <si>
    <t>PVC斜三通75*50</t>
  </si>
  <si>
    <t>PVC斜三通75*50 汇总</t>
  </si>
  <si>
    <t>PVC斜四通160*110</t>
  </si>
  <si>
    <t>PVC斜四通160*110 汇总</t>
  </si>
  <si>
    <t>PVC雨水斗110</t>
  </si>
  <si>
    <t>PVC雨水斗110 汇总</t>
  </si>
  <si>
    <t>PVC预埋管200</t>
  </si>
  <si>
    <t>PVC预埋管200 汇总</t>
  </si>
  <si>
    <t>PVC直接110</t>
  </si>
  <si>
    <t>PVC直接110 汇总</t>
  </si>
  <si>
    <t>PVC直接160</t>
  </si>
  <si>
    <t>食堂4</t>
  </si>
  <si>
    <t>PVC直接160 汇总</t>
  </si>
  <si>
    <t>PVC直接25</t>
  </si>
  <si>
    <t>PVC直接25 汇总</t>
  </si>
  <si>
    <t>PVC直接250</t>
  </si>
  <si>
    <t>PVC直接250 汇总</t>
  </si>
  <si>
    <t>PVC直接32</t>
  </si>
  <si>
    <t>PVC直接32 汇总</t>
  </si>
  <si>
    <t>PVC直接50</t>
  </si>
  <si>
    <t>PVC直接50 汇总</t>
  </si>
  <si>
    <t>PVC直接75</t>
  </si>
  <si>
    <t>PVC直接75 汇总</t>
  </si>
  <si>
    <t>PZ30电箱</t>
  </si>
  <si>
    <t>PZ30电箱 汇总</t>
  </si>
  <si>
    <t>TD28等电位0</t>
  </si>
  <si>
    <t>TD28等电位0 汇总</t>
  </si>
  <si>
    <t>USB手机支架</t>
  </si>
  <si>
    <t>潘隆荣</t>
  </si>
  <si>
    <t>USB手机支架 汇总</t>
  </si>
  <si>
    <t>U型卡10*100</t>
  </si>
  <si>
    <t>U型卡10*100 汇总</t>
  </si>
  <si>
    <t>U型卡10*150</t>
  </si>
  <si>
    <t>U型卡10*150 汇总</t>
  </si>
  <si>
    <t>U型卡6*25</t>
  </si>
  <si>
    <t>U型卡6*25 汇总</t>
  </si>
  <si>
    <t>U型卡6*32</t>
  </si>
  <si>
    <t>U型卡6*32 汇总</t>
  </si>
  <si>
    <t>U型卡6*40</t>
  </si>
  <si>
    <t>U型卡6*40 汇总</t>
  </si>
  <si>
    <t>U型卡6*50</t>
  </si>
  <si>
    <t>U型卡6*50 汇总</t>
  </si>
  <si>
    <t>U型卡8*65</t>
  </si>
  <si>
    <t>U型卡8*65 汇总</t>
  </si>
  <si>
    <t>U型卡8*80</t>
  </si>
  <si>
    <t>U型卡8*80 汇总</t>
  </si>
  <si>
    <t>Y型过滤器100</t>
  </si>
  <si>
    <t>Y型过滤器100 汇总</t>
  </si>
  <si>
    <t>八角司令盒二通20</t>
  </si>
  <si>
    <t>八角司令盒二通20 汇总</t>
  </si>
  <si>
    <t>保温管20-50</t>
  </si>
  <si>
    <t>保温管20-50 汇总</t>
  </si>
  <si>
    <t>保温管32-63</t>
  </si>
  <si>
    <t>保温管32-63 汇总</t>
  </si>
  <si>
    <t>保温管40-75</t>
  </si>
  <si>
    <t>保温管40-75 汇总</t>
  </si>
  <si>
    <t>保温管50-90</t>
  </si>
  <si>
    <t>保温管50-90 汇总</t>
  </si>
  <si>
    <t>保温管75-110</t>
  </si>
  <si>
    <t>保温管75-110 汇总</t>
  </si>
  <si>
    <t>保温管90-160</t>
  </si>
  <si>
    <t>保温管90-160 汇总</t>
  </si>
  <si>
    <t>抱箍80</t>
  </si>
  <si>
    <t>嘉烁电气设备</t>
  </si>
  <si>
    <t>抱箍80 汇总</t>
  </si>
  <si>
    <t>避雷卡</t>
  </si>
  <si>
    <t>避雷卡 汇总</t>
  </si>
  <si>
    <t>扁铁3*30</t>
  </si>
  <si>
    <t>中丹</t>
  </si>
  <si>
    <t>综合楼</t>
  </si>
  <si>
    <t>李东升</t>
  </si>
  <si>
    <t>扁铁3*30 汇总</t>
  </si>
  <si>
    <t>不锈钢补偿器100</t>
  </si>
  <si>
    <t>不锈钢补偿器100 汇总</t>
  </si>
  <si>
    <t>不锈钢测试液</t>
  </si>
  <si>
    <t>不锈钢测试液 汇总</t>
  </si>
  <si>
    <t>不锈钢电箱</t>
  </si>
  <si>
    <t>春晖</t>
  </si>
  <si>
    <t>创七</t>
  </si>
  <si>
    <t>不锈钢电箱 汇总</t>
  </si>
  <si>
    <t>不锈钢防臭地漏110</t>
  </si>
  <si>
    <t>不锈钢防臭地漏110 汇总</t>
  </si>
  <si>
    <t>不锈钢防臭地漏160</t>
  </si>
  <si>
    <t>不锈钢防臭地漏160 汇总</t>
  </si>
  <si>
    <t>不锈钢盖板30*100*2.5</t>
  </si>
  <si>
    <t>二期食堂</t>
  </si>
  <si>
    <t>供应商包工</t>
  </si>
  <si>
    <t>不锈钢盖板30*100*2.5 汇总</t>
  </si>
  <si>
    <t>不锈钢盖板30*107*2.5</t>
  </si>
  <si>
    <t>不锈钢盖板30*107*2.5 汇总</t>
  </si>
  <si>
    <t>不锈钢盖板30*117*2.5</t>
  </si>
  <si>
    <t>不锈钢盖板30*117*2.5 汇总</t>
  </si>
  <si>
    <t>不锈钢盖板30*48*2.5</t>
  </si>
  <si>
    <t>不锈钢盖板30*48*2.5 汇总</t>
  </si>
  <si>
    <t>不锈钢盖板30*50*2.5</t>
  </si>
  <si>
    <t>不锈钢盖板30*50*2.5 汇总</t>
  </si>
  <si>
    <t>不锈钢盖板30*58*2.5</t>
  </si>
  <si>
    <t>不锈钢盖板30*58*2.5 汇总</t>
  </si>
  <si>
    <t>不锈钢盖板30*77*2.5</t>
  </si>
  <si>
    <t>不锈钢盖板30*77*2.5 汇总</t>
  </si>
  <si>
    <t>不锈钢盖板830*84*2.5</t>
  </si>
  <si>
    <t>不锈钢盖板830*84*2.5 汇总</t>
  </si>
  <si>
    <t>不锈钢连接片</t>
  </si>
  <si>
    <t>片</t>
  </si>
  <si>
    <t>不锈钢连接片 汇总</t>
  </si>
  <si>
    <t>不锈钢密目网2CM</t>
  </si>
  <si>
    <t>平米</t>
  </si>
  <si>
    <t>平方</t>
  </si>
  <si>
    <t>不锈钢密目网2CM 汇总</t>
  </si>
  <si>
    <t>不锈钢桥架150*100</t>
  </si>
  <si>
    <t>不锈钢桥架150*100 汇总</t>
  </si>
  <si>
    <t>不锈钢三通150*100</t>
  </si>
  <si>
    <t>不锈钢三通150*100 汇总</t>
  </si>
  <si>
    <t>不锈钢止回阀65</t>
  </si>
  <si>
    <t>致美楼</t>
  </si>
  <si>
    <t>不锈钢止回阀65 汇总</t>
  </si>
  <si>
    <t>残位报警器</t>
  </si>
  <si>
    <t>套</t>
  </si>
  <si>
    <t>残位报警器 汇总</t>
  </si>
  <si>
    <t>槽钢</t>
  </si>
  <si>
    <t>槽钢 汇总</t>
  </si>
  <si>
    <t>草坪灯</t>
  </si>
  <si>
    <t>陈凯</t>
  </si>
  <si>
    <t>三标段</t>
  </si>
  <si>
    <t>草坪灯 汇总</t>
  </si>
  <si>
    <t>插销</t>
  </si>
  <si>
    <t>图文中心</t>
  </si>
  <si>
    <t>插销 汇总</t>
  </si>
  <si>
    <t>柴油油箱1000L</t>
  </si>
  <si>
    <t>地下室</t>
  </si>
  <si>
    <t>柴油油箱1000L 汇总</t>
  </si>
  <si>
    <t>衬塑钢管160</t>
  </si>
  <si>
    <t>衬塑钢管160 汇总</t>
  </si>
  <si>
    <t>衬塑钢管40</t>
  </si>
  <si>
    <t>衬塑钢管40 汇总</t>
  </si>
  <si>
    <t>衬塑钢管50</t>
  </si>
  <si>
    <t>衬塑钢管50 汇总</t>
  </si>
  <si>
    <t>衬塑钢管80</t>
  </si>
  <si>
    <t>衬塑钢管80 汇总</t>
  </si>
  <si>
    <t>除锈剂</t>
  </si>
  <si>
    <t>支</t>
  </si>
  <si>
    <t>箱</t>
  </si>
  <si>
    <t>除锈剂 汇总</t>
  </si>
  <si>
    <t>瓷砖1200*600</t>
  </si>
  <si>
    <t>块</t>
  </si>
  <si>
    <t>瓷砖1200*600 汇总</t>
  </si>
  <si>
    <t>瓷砖600*600</t>
  </si>
  <si>
    <t>瓷砖600*600 汇总</t>
  </si>
  <si>
    <t>大红漆</t>
  </si>
  <si>
    <t>大红漆 汇总</t>
  </si>
  <si>
    <t>大理石胶</t>
  </si>
  <si>
    <t>魏昕迪</t>
  </si>
  <si>
    <t>大理石胶 汇总</t>
  </si>
  <si>
    <t>大水桶10立方</t>
  </si>
  <si>
    <t>大水桶10立方 汇总</t>
  </si>
  <si>
    <t>大小头25*15</t>
  </si>
  <si>
    <t>大小头25*15 汇总</t>
  </si>
  <si>
    <t>带齿夹板43</t>
  </si>
  <si>
    <t>网购</t>
  </si>
  <si>
    <t>带齿夹板43 汇总</t>
  </si>
  <si>
    <t>带齿夹板52</t>
  </si>
  <si>
    <t>带齿夹板52 汇总</t>
  </si>
  <si>
    <t>带齿夹板63</t>
  </si>
  <si>
    <t>带齿夹板63 汇总</t>
  </si>
  <si>
    <t>单开</t>
  </si>
  <si>
    <t>校医院</t>
  </si>
  <si>
    <t>倪进龙</t>
  </si>
  <si>
    <t>单开 汇总</t>
  </si>
  <si>
    <t>单冷水龙头</t>
  </si>
  <si>
    <t>单冷水龙头 汇总</t>
  </si>
  <si>
    <t>弹簧式安全阀32</t>
  </si>
  <si>
    <t>弹簧式安全阀32 汇总</t>
  </si>
  <si>
    <t>地插</t>
  </si>
  <si>
    <t>地插 汇总</t>
  </si>
  <si>
    <t>地埋射灯</t>
  </si>
  <si>
    <t>地埋射灯 汇总</t>
  </si>
  <si>
    <t>地面保护膜</t>
  </si>
  <si>
    <t>卷</t>
  </si>
  <si>
    <t>丁涛</t>
  </si>
  <si>
    <t>地面保护膜 汇总</t>
  </si>
  <si>
    <t>地面疏散指示灯</t>
  </si>
  <si>
    <t>一教2楼</t>
  </si>
  <si>
    <t>地面疏散指示灯 汇总</t>
  </si>
  <si>
    <t>地面指示单向单向</t>
  </si>
  <si>
    <t>地面指示单向单向 汇总</t>
  </si>
  <si>
    <t>地面指示双向双向</t>
  </si>
  <si>
    <t>地面指示双向双向 汇总</t>
  </si>
  <si>
    <t>灯带</t>
  </si>
  <si>
    <t>灯带 汇总</t>
  </si>
  <si>
    <t>灯带变压器</t>
  </si>
  <si>
    <t>灯带变压器 汇总</t>
  </si>
  <si>
    <t>灯带电源5A</t>
  </si>
  <si>
    <t>灯带电源5A 汇总</t>
  </si>
  <si>
    <t>灯带固定槽</t>
  </si>
  <si>
    <t>拱桥</t>
  </si>
  <si>
    <t>灯带固定槽 汇总</t>
  </si>
  <si>
    <t>灯带固定卡</t>
  </si>
  <si>
    <t>灯带固定卡 汇总</t>
  </si>
  <si>
    <t>灯珠</t>
  </si>
  <si>
    <t>灯珠 汇总</t>
  </si>
  <si>
    <t>电池5#</t>
  </si>
  <si>
    <t>电池5# 汇总</t>
  </si>
  <si>
    <t>电磁阀100</t>
  </si>
  <si>
    <t>电磁阀100 汇总</t>
  </si>
  <si>
    <t>电磁阀脉冲4寸</t>
  </si>
  <si>
    <t>电磁阀脉冲4寸 汇总</t>
  </si>
  <si>
    <t>电动闭门器</t>
  </si>
  <si>
    <t>三江</t>
  </si>
  <si>
    <t>电动闭门器 汇总</t>
  </si>
  <si>
    <t>电工胶布</t>
  </si>
  <si>
    <t>电工胶布 汇总</t>
  </si>
  <si>
    <t>电焊条</t>
  </si>
  <si>
    <t>电焊条 汇总</t>
  </si>
  <si>
    <t>电话分机</t>
  </si>
  <si>
    <t>电话分机 汇总</t>
  </si>
  <si>
    <t>电缆JHS5*6</t>
  </si>
  <si>
    <t>汉光电缆</t>
  </si>
  <si>
    <t>卸现场</t>
  </si>
  <si>
    <t>电缆JHS5*6 汇总</t>
  </si>
  <si>
    <t>电缆WDZB-YJY-4*240+1*120</t>
  </si>
  <si>
    <t>优嘉线缆</t>
  </si>
  <si>
    <t>立信楼</t>
  </si>
  <si>
    <t>电缆WDZB-YJY-4*240+1*120 汇总</t>
  </si>
  <si>
    <t>电缆YJV2*2.5</t>
  </si>
  <si>
    <t>生活区板房</t>
  </si>
  <si>
    <t>朱衷俭</t>
  </si>
  <si>
    <t>电缆YJV2*2.5 汇总</t>
  </si>
  <si>
    <t>电缆YJV3*4</t>
  </si>
  <si>
    <t>食堂1</t>
  </si>
  <si>
    <t>电缆YJV3*4 汇总</t>
  </si>
  <si>
    <t>电缆YJV4*70</t>
  </si>
  <si>
    <t>电缆YJV4*70 汇总</t>
  </si>
  <si>
    <t>电缆YJV5*16</t>
  </si>
  <si>
    <t>电缆YJV5*16 汇总</t>
  </si>
  <si>
    <t>电脑插座</t>
  </si>
  <si>
    <t>电脑插座 汇总</t>
  </si>
  <si>
    <t>电扇三叶</t>
  </si>
  <si>
    <t>云晴信息公司</t>
  </si>
  <si>
    <t>退货</t>
  </si>
  <si>
    <t>电扇三叶 汇总</t>
  </si>
  <si>
    <t>电箱RFATXF1/2</t>
  </si>
  <si>
    <t>电箱RFATXF1/2 汇总</t>
  </si>
  <si>
    <t>电箱盖板32*25CM</t>
  </si>
  <si>
    <t>电箱盖板32*25CM 汇总</t>
  </si>
  <si>
    <t>电箱盖板43CM</t>
  </si>
  <si>
    <t>发快递过来</t>
  </si>
  <si>
    <t>电箱盖板43CM 汇总</t>
  </si>
  <si>
    <t>电箱锁</t>
  </si>
  <si>
    <t>聚人电气</t>
  </si>
  <si>
    <t>电箱锁 汇总</t>
  </si>
  <si>
    <t>电源箱007</t>
  </si>
  <si>
    <t>电源箱007 汇总</t>
  </si>
  <si>
    <t>电源箱0607</t>
  </si>
  <si>
    <t>电源箱0607 汇总</t>
  </si>
  <si>
    <t>吊框200*100</t>
  </si>
  <si>
    <t>吊框200*100 汇总</t>
  </si>
  <si>
    <t>吊框300*100</t>
  </si>
  <si>
    <t>吊框300*100 汇总</t>
  </si>
  <si>
    <t>吊线灯100*1200</t>
  </si>
  <si>
    <t>宏越达</t>
  </si>
  <si>
    <t>吊线灯100*1200 汇总</t>
  </si>
  <si>
    <t>吊线灯200*1200</t>
  </si>
  <si>
    <t>吊线灯200*1200 汇总</t>
  </si>
  <si>
    <t>调和漆大红</t>
  </si>
  <si>
    <t>调和漆大红 汇总</t>
  </si>
  <si>
    <t>堵漏王</t>
  </si>
  <si>
    <t>枫香林</t>
  </si>
  <si>
    <t>堵漏王 汇总</t>
  </si>
  <si>
    <t>镀锌45度弯头25</t>
  </si>
  <si>
    <t>镀锌45度弯头25 汇总</t>
  </si>
  <si>
    <t>镀锌45度弯头40</t>
  </si>
  <si>
    <t>镀锌45度弯头40 汇总</t>
  </si>
  <si>
    <t>镀锌90度弯头20</t>
  </si>
  <si>
    <t>镀锌90度弯头20 汇总</t>
  </si>
  <si>
    <t>镀锌90度弯头25*16</t>
  </si>
  <si>
    <t>镀锌90度弯头25*16 汇总</t>
  </si>
  <si>
    <t>镀锌90度弯头25*32</t>
  </si>
  <si>
    <t>镀锌90度弯头25*32 汇总</t>
  </si>
  <si>
    <t>镀锌90度弯头32</t>
  </si>
  <si>
    <t>朱承阳</t>
  </si>
  <si>
    <t>镀锌90度弯头32 汇总</t>
  </si>
  <si>
    <t>镀锌90度弯头40</t>
  </si>
  <si>
    <t>镀锌90度弯头40 汇总</t>
  </si>
  <si>
    <t>镀锌90度弯头65</t>
  </si>
  <si>
    <t>镀锌90度弯头65 汇总</t>
  </si>
  <si>
    <t>镀锌90度弯头80</t>
  </si>
  <si>
    <t>镀锌90度弯头80 汇总</t>
  </si>
  <si>
    <t>镀锌补芯80*32</t>
  </si>
  <si>
    <t>镀锌补芯80*32 汇总</t>
  </si>
  <si>
    <t>镀锌衬塑45度弯头50</t>
  </si>
  <si>
    <t>镀锌衬塑45度弯头50 汇总</t>
  </si>
  <si>
    <t>镀锌衬塑90度弯头114</t>
  </si>
  <si>
    <t>镀锌衬塑90度弯头114 汇总</t>
  </si>
  <si>
    <t>镀锌衬塑大小头50*40</t>
  </si>
  <si>
    <t>镀锌衬塑大小头50*40 汇总</t>
  </si>
  <si>
    <t>镀锌衬塑大小头76*50</t>
  </si>
  <si>
    <t>镀锌衬塑大小头76*50 汇总</t>
  </si>
  <si>
    <t>镀锌衬塑大小头76*60</t>
  </si>
  <si>
    <t>镀锌衬塑大小头76*60 汇总</t>
  </si>
  <si>
    <t>镀锌衬塑三通114*76</t>
  </si>
  <si>
    <t>镀锌衬塑三通114*76 汇总</t>
  </si>
  <si>
    <t>镀锌衬塑三通32*40</t>
  </si>
  <si>
    <t>镀锌衬塑三通32*40 汇总</t>
  </si>
  <si>
    <t>镀锌衬塑三通40*25</t>
  </si>
  <si>
    <t>镀锌衬塑三通40*25 汇总</t>
  </si>
  <si>
    <t>镀锌衬塑三通50</t>
  </si>
  <si>
    <t>镀锌衬塑三通50 汇总</t>
  </si>
  <si>
    <t>镀锌衬塑三通50*25</t>
  </si>
  <si>
    <t>镀锌衬塑三通50*25 汇总</t>
  </si>
  <si>
    <t>镀锌衬塑三通89*50</t>
  </si>
  <si>
    <t>镀锌衬塑三通89*50 汇总</t>
  </si>
  <si>
    <t>镀锌衬塑直接32</t>
  </si>
  <si>
    <t>镀锌衬塑直接32 汇总</t>
  </si>
  <si>
    <t>镀锌衬塑直接50</t>
  </si>
  <si>
    <t>镀锌衬塑直接50 汇总</t>
  </si>
  <si>
    <t>镀锌衬塑直接76*25</t>
  </si>
  <si>
    <t>镀锌衬塑直接76*25 汇总</t>
  </si>
  <si>
    <t>镀锌大小头25*16</t>
  </si>
  <si>
    <t>镀锌大小头25*16 汇总</t>
  </si>
  <si>
    <t>镀锌大小头25*40</t>
  </si>
  <si>
    <t>镀锌大小头25*40 汇总</t>
  </si>
  <si>
    <t>镀锌大小头32*25</t>
  </si>
  <si>
    <t>镀锌大小头32*25 汇总</t>
  </si>
  <si>
    <t>镀锌大小头40*25</t>
  </si>
  <si>
    <t>镀锌大小头40*25 汇总</t>
  </si>
  <si>
    <t>镀锌大小头40*32</t>
  </si>
  <si>
    <t>镀锌大小头40*32 汇总</t>
  </si>
  <si>
    <t>镀锌大小头50*32</t>
  </si>
  <si>
    <t>镀锌大小头50*32 汇总</t>
  </si>
  <si>
    <t>镀锌大小头50*40</t>
  </si>
  <si>
    <t>镀锌大小头50*40 汇总</t>
  </si>
  <si>
    <t>镀锌大小头65*25</t>
  </si>
  <si>
    <t>镀锌大小头65*25 汇总</t>
  </si>
  <si>
    <t>镀锌大小头80*50</t>
  </si>
  <si>
    <t>镀锌大小头80*50 汇总</t>
  </si>
  <si>
    <t>镀锌堵头25</t>
  </si>
  <si>
    <t>镀锌堵头25 汇总</t>
  </si>
  <si>
    <t>镀锌刚卡60</t>
  </si>
  <si>
    <t>镀锌刚卡60 汇总</t>
  </si>
  <si>
    <t>镀锌刚卡76</t>
  </si>
  <si>
    <t>镀锌刚卡76 汇总</t>
  </si>
  <si>
    <t>镀锌钢管100</t>
  </si>
  <si>
    <t>镀锌钢管100 汇总</t>
  </si>
  <si>
    <t>镀锌钢管150</t>
  </si>
  <si>
    <t>镀锌钢管150 汇总</t>
  </si>
  <si>
    <t>镀锌钢管20</t>
  </si>
  <si>
    <t>镀锌钢管20 汇总</t>
  </si>
  <si>
    <t>镀锌钢管200</t>
  </si>
  <si>
    <t>镀锌钢管200 汇总</t>
  </si>
  <si>
    <t>镀锌钢管25</t>
  </si>
  <si>
    <t>镀锌钢管25 汇总</t>
  </si>
  <si>
    <t>镀锌钢管300</t>
  </si>
  <si>
    <t>镀锌钢管300 汇总</t>
  </si>
  <si>
    <t>镀锌钢管32</t>
  </si>
  <si>
    <t>镀锌钢管32 汇总</t>
  </si>
  <si>
    <t>镀锌钢管40</t>
  </si>
  <si>
    <t>镀锌钢管40 汇总</t>
  </si>
  <si>
    <t>镀锌钢管50</t>
  </si>
  <si>
    <t>镀锌钢管50 汇总</t>
  </si>
  <si>
    <t>镀锌钢管65</t>
  </si>
  <si>
    <t>镀锌钢管65 汇总</t>
  </si>
  <si>
    <t>镀锌钢管80</t>
  </si>
  <si>
    <t>镀锌钢管80 汇总</t>
  </si>
  <si>
    <t>镀锌活接50</t>
  </si>
  <si>
    <t>镀锌活接50 汇总</t>
  </si>
  <si>
    <t>镀锌角钢40*3</t>
  </si>
  <si>
    <t>镀锌角钢40*3 汇总</t>
  </si>
  <si>
    <t>镀锌角钢5#</t>
  </si>
  <si>
    <t>镀锌角钢5# 汇总</t>
  </si>
  <si>
    <t>镀锌角铁3#</t>
  </si>
  <si>
    <t>镀锌角铁3# 汇总</t>
  </si>
  <si>
    <t>镀锌角铁4#</t>
  </si>
  <si>
    <t>镀锌角铁4# 汇总</t>
  </si>
  <si>
    <t>镀锌角铁5#</t>
  </si>
  <si>
    <t>镀锌角铁5# 汇总</t>
  </si>
  <si>
    <t>镀锌角铁5*50</t>
  </si>
  <si>
    <t>镀锌角铁5*50 汇总</t>
  </si>
  <si>
    <t>镀锌内丝直接25</t>
  </si>
  <si>
    <t>镀锌内丝直接25 汇总</t>
  </si>
  <si>
    <t>镀锌内丝直接32</t>
  </si>
  <si>
    <t>镀锌内丝直接32 汇总</t>
  </si>
  <si>
    <t>镀锌内丝直接40</t>
  </si>
  <si>
    <t>镀锌内丝直接40 汇总</t>
  </si>
  <si>
    <t>镀锌内丝直接50</t>
  </si>
  <si>
    <t>镀锌内丝直接50 汇总</t>
  </si>
  <si>
    <t>镀锌内丝直接80</t>
  </si>
  <si>
    <t>镀锌内丝直接80 汇总</t>
  </si>
  <si>
    <t>镀锌三通25</t>
  </si>
  <si>
    <t>镀锌三通25 汇总</t>
  </si>
  <si>
    <t>镀锌三通25*15</t>
  </si>
  <si>
    <t>镀锌三通25*15 汇总</t>
  </si>
  <si>
    <t>镀锌三通25*25*32</t>
  </si>
  <si>
    <t>镀锌三通25*25*32 汇总</t>
  </si>
  <si>
    <t>镀锌三通25*40*32</t>
  </si>
  <si>
    <t>镀锌三通25*40*32 汇总</t>
  </si>
  <si>
    <t>镀锌三通32</t>
  </si>
  <si>
    <t>镀锌三通32 汇总</t>
  </si>
  <si>
    <t>镀锌三通32*25</t>
  </si>
  <si>
    <t>镀锌三通32*25 汇总</t>
  </si>
  <si>
    <t>镀锌三通32*25*25</t>
  </si>
  <si>
    <t>镀锌三通32*25*25 汇总</t>
  </si>
  <si>
    <t>镀锌三通40</t>
  </si>
  <si>
    <t>镀锌三通40 汇总</t>
  </si>
  <si>
    <t>镀锌三通40*15</t>
  </si>
  <si>
    <t>镀锌三通40*15 汇总</t>
  </si>
  <si>
    <t>镀锌三通40*25</t>
  </si>
  <si>
    <t>镀锌三通40*25 汇总</t>
  </si>
  <si>
    <t>镀锌三通40*25*25</t>
  </si>
  <si>
    <t>镀锌三通40*25*25 汇总</t>
  </si>
  <si>
    <t>镀锌三通40*32*25</t>
  </si>
  <si>
    <t>镀锌三通40*32*25 汇总</t>
  </si>
  <si>
    <t>镀锌三通40*32*32</t>
  </si>
  <si>
    <t>镀锌三通40*32*32 汇总</t>
  </si>
  <si>
    <t>镀锌三通40*40*25</t>
  </si>
  <si>
    <t>镀锌三通40*40*25 汇总</t>
  </si>
  <si>
    <t>镀锌三通40*40*32</t>
  </si>
  <si>
    <t>镀锌三通40*40*32 汇总</t>
  </si>
  <si>
    <t>镀锌三通50</t>
  </si>
  <si>
    <t>镀锌三通50 汇总</t>
  </si>
  <si>
    <t>镀锌三通50*15</t>
  </si>
  <si>
    <t>镀锌三通50*15 汇总</t>
  </si>
  <si>
    <t>镀锌三通50*20</t>
  </si>
  <si>
    <t>镀锌三通50*20 汇总</t>
  </si>
  <si>
    <t>镀锌三通50*25</t>
  </si>
  <si>
    <t>镀锌三通50*25 汇总</t>
  </si>
  <si>
    <t>镀锌三通50*32</t>
  </si>
  <si>
    <t>镀锌三通50*32 汇总</t>
  </si>
  <si>
    <t>镀锌三通50*32*32</t>
  </si>
  <si>
    <t>镀锌三通50*32*32 汇总</t>
  </si>
  <si>
    <t>镀锌三通50*40</t>
  </si>
  <si>
    <t>镀锌三通50*40 汇总</t>
  </si>
  <si>
    <t>镀锌三通50*40*25</t>
  </si>
  <si>
    <t>镀锌三通50*40*25 汇总</t>
  </si>
  <si>
    <t>镀锌三通50*40*32</t>
  </si>
  <si>
    <t>镀锌三通50*40*32 汇总</t>
  </si>
  <si>
    <t>镀锌三通50*40*40</t>
  </si>
  <si>
    <t>镀锌三通50*40*40 汇总</t>
  </si>
  <si>
    <t>镀锌三通50*50*20</t>
  </si>
  <si>
    <t>镀锌三通50*50*20 汇总</t>
  </si>
  <si>
    <t>镀锌三通50*50*25</t>
  </si>
  <si>
    <t>镀锌三通50*50*25 汇总</t>
  </si>
  <si>
    <t>镀锌三通65</t>
  </si>
  <si>
    <t>镀锌三通65 汇总</t>
  </si>
  <si>
    <t>镀锌三通65*40*32</t>
  </si>
  <si>
    <t>镀锌三通65*40*32 汇总</t>
  </si>
  <si>
    <t>镀锌三通65*40*40</t>
  </si>
  <si>
    <t>镀锌三通65*40*40 汇总</t>
  </si>
  <si>
    <t>镀锌三通65*50*32</t>
  </si>
  <si>
    <t>镀锌三通65*50*32 汇总</t>
  </si>
  <si>
    <t>镀锌三通65*50*40*40</t>
  </si>
  <si>
    <t>镀锌三通65*50*40*40 汇总</t>
  </si>
  <si>
    <t>镀锌三通65*50*50</t>
  </si>
  <si>
    <t>镀锌三通65*50*50 汇总</t>
  </si>
  <si>
    <t>镀锌三通65*65*32</t>
  </si>
  <si>
    <t>镀锌三通65*65*32 汇总</t>
  </si>
  <si>
    <t>镀锌三通80*32</t>
  </si>
  <si>
    <t>镀锌三通80*32 汇总</t>
  </si>
  <si>
    <t>镀锌三通80*40</t>
  </si>
  <si>
    <t>镀锌三通80*40 汇总</t>
  </si>
  <si>
    <t>镀锌四通 50*40*25*25</t>
  </si>
  <si>
    <t>镀锌四通 50*40*25*25 汇总</t>
  </si>
  <si>
    <t>镀锌四通25</t>
  </si>
  <si>
    <t>镀锌四通25 汇总</t>
  </si>
  <si>
    <t>镀锌四通25*25*32*32</t>
  </si>
  <si>
    <t>镀锌四通25*25*32*32 汇总</t>
  </si>
  <si>
    <t>镀锌四通25*25*40*40</t>
  </si>
  <si>
    <t>镀锌四通25*25*40*40 汇总</t>
  </si>
  <si>
    <t>镀锌四通32*25*25*25</t>
  </si>
  <si>
    <t>镀锌四通32*25*25*25 汇总</t>
  </si>
  <si>
    <t>镀锌四通32*32*25*25</t>
  </si>
  <si>
    <t>镀锌四通32*32*25*25 汇总</t>
  </si>
  <si>
    <t>镀锌四通32*32*32*40</t>
  </si>
  <si>
    <t>镀锌四通32*32*32*40 汇总</t>
  </si>
  <si>
    <t>镀锌四通40*25*25*25</t>
  </si>
  <si>
    <t>镀锌四通40*25*25*25 汇总</t>
  </si>
  <si>
    <t>镀锌四通40*32*25*25</t>
  </si>
  <si>
    <t>镀锌四通40*32*25*25 汇总</t>
  </si>
  <si>
    <t>镀锌四通40*32*32*32</t>
  </si>
  <si>
    <t>镀锌四通40*32*32*32 汇总</t>
  </si>
  <si>
    <t>镀锌四通40*40*25*25</t>
  </si>
  <si>
    <t>镀锌四通40*40*25*25 汇总</t>
  </si>
  <si>
    <t>镀锌四通40*40*32*32</t>
  </si>
  <si>
    <t>镀锌四通40*40*32*32 汇总</t>
  </si>
  <si>
    <t>镀锌四通50*25*25*32</t>
  </si>
  <si>
    <t>镀锌四通50*25*25*32 汇总</t>
  </si>
  <si>
    <t>镀锌四通50*25*25*40</t>
  </si>
  <si>
    <t>镀锌四通50*25*25*40 汇总</t>
  </si>
  <si>
    <t>镀锌四通50*25*25*65</t>
  </si>
  <si>
    <t>镀锌四通50*25*25*65 汇总</t>
  </si>
  <si>
    <t>镀锌四通50*32*25*25</t>
  </si>
  <si>
    <t>镀锌四通50*32*25*25 汇总</t>
  </si>
  <si>
    <t>镀锌四通50*32*32*32</t>
  </si>
  <si>
    <t>镀锌四通50*32*32*32 汇总</t>
  </si>
  <si>
    <t>镀锌四通50*32*32*40</t>
  </si>
  <si>
    <t>镀锌四通50*32*32*40 汇总</t>
  </si>
  <si>
    <t>镀锌四通50*40*25*25</t>
  </si>
  <si>
    <t>镀锌四通50*40*25*25 汇总</t>
  </si>
  <si>
    <t>镀锌四通50*40*32*32</t>
  </si>
  <si>
    <t>镀锌四通50*40*32*32 汇总</t>
  </si>
  <si>
    <t>镀锌四通50*40*40*32</t>
  </si>
  <si>
    <t>镀锌四通50*40*40*32 汇总</t>
  </si>
  <si>
    <t>镀锌四通50*40*40*40</t>
  </si>
  <si>
    <t>镀锌四通50*40*40*40 汇总</t>
  </si>
  <si>
    <t>镀锌四通50*50*25*25</t>
  </si>
  <si>
    <t>镀锌四通50*50*25*25 汇总</t>
  </si>
  <si>
    <t>镀锌四通50*50*32*32</t>
  </si>
  <si>
    <t>镀锌四通50*50*32*32 汇总</t>
  </si>
  <si>
    <t>镀锌四通50*65*25*25</t>
  </si>
  <si>
    <t>镀锌四通50*65*25*25 汇总</t>
  </si>
  <si>
    <t>镀锌四通50*65*32*32</t>
  </si>
  <si>
    <t>镀锌四通50*65*32*32 汇总</t>
  </si>
  <si>
    <t>镀锌四通50*65*40*40</t>
  </si>
  <si>
    <t>镀锌四通50*65*40*40 汇总</t>
  </si>
  <si>
    <t>镀锌四通65*32</t>
  </si>
  <si>
    <t>镀锌四通65*32 汇总</t>
  </si>
  <si>
    <t>镀锌四通65*40*32*32</t>
  </si>
  <si>
    <t>镀锌四通65*40*32*32 汇总</t>
  </si>
  <si>
    <t>镀锌四通65*50*25*25</t>
  </si>
  <si>
    <t>镀锌四通65*50*25*25 汇总</t>
  </si>
  <si>
    <t>镀锌四通65*50*32*32</t>
  </si>
  <si>
    <t>镀锌四通65*50*32*32 汇总</t>
  </si>
  <si>
    <t>镀锌四通65*50*40*40</t>
  </si>
  <si>
    <t>镀锌四通65*50*40*40 汇总</t>
  </si>
  <si>
    <t>镀锌四通65*65*25*25</t>
  </si>
  <si>
    <t>镀锌四通65*65*25*25 汇总</t>
  </si>
  <si>
    <t>镀锌四通65*65*32*32</t>
  </si>
  <si>
    <t>镀锌四通65*65*32*32 汇总</t>
  </si>
  <si>
    <t>镀锌四通80*32</t>
  </si>
  <si>
    <t>镀锌四通80*32 汇总</t>
  </si>
  <si>
    <t>镀锌四通80*40</t>
  </si>
  <si>
    <t>镀锌四通80*40 汇总</t>
  </si>
  <si>
    <t>镀锌四通80*65</t>
  </si>
  <si>
    <t>镀锌四通80*65 汇总</t>
  </si>
  <si>
    <t>镀锌外丝直接25</t>
  </si>
  <si>
    <t>镀锌外丝直接25 汇总</t>
  </si>
  <si>
    <t>镀锌外丝直接32</t>
  </si>
  <si>
    <t>镀锌外丝直接32 汇总</t>
  </si>
  <si>
    <t>镀锌外丝直接40</t>
  </si>
  <si>
    <t>校办</t>
  </si>
  <si>
    <t>镀锌外丝直接40 汇总</t>
  </si>
  <si>
    <t>镀锌外丝直接50</t>
  </si>
  <si>
    <t>镀锌外丝直接50 汇总</t>
  </si>
  <si>
    <t>镀锌外丝直接65</t>
  </si>
  <si>
    <t>镀锌外丝直接65 汇总</t>
  </si>
  <si>
    <t>镀锌外丝直接80</t>
  </si>
  <si>
    <t>镀锌外丝直接80 汇总</t>
  </si>
  <si>
    <t>镀锌中大三通32*25</t>
  </si>
  <si>
    <t>镀锌中大三通32*25 汇总</t>
  </si>
  <si>
    <t>镀锌中大三通32*50</t>
  </si>
  <si>
    <t>镀锌中大三通32*50 汇总</t>
  </si>
  <si>
    <t>镀锌中大三通50*32</t>
  </si>
  <si>
    <t>镀锌中大三通50*32 汇总</t>
  </si>
  <si>
    <t>镀锌中大三通50*40</t>
  </si>
  <si>
    <t>镀锌中大三通50*40 汇总</t>
  </si>
  <si>
    <t>镀锌中大三通50*50*65</t>
  </si>
  <si>
    <t>镀锌中大三通50*50*65 汇总</t>
  </si>
  <si>
    <t>镀锌中大三通50*65</t>
  </si>
  <si>
    <t>镀锌中大三通50*65 汇总</t>
  </si>
  <si>
    <t>镀锌中大三通65*40</t>
  </si>
  <si>
    <t>镀锌中大三通65*40 汇总</t>
  </si>
  <si>
    <t>镀锌中大三通65*40*32*32</t>
  </si>
  <si>
    <t>镀锌中大三通65*40*32*32 汇总</t>
  </si>
  <si>
    <t>镀锌中大三通65*50</t>
  </si>
  <si>
    <t>镀锌中大三通65*50 汇总</t>
  </si>
  <si>
    <t>短路隔离器A59</t>
  </si>
  <si>
    <t>短路隔离器A59 汇总</t>
  </si>
  <si>
    <t>断路器125A</t>
  </si>
  <si>
    <t>断路器125A 汇总</t>
  </si>
  <si>
    <t>蹲坑</t>
  </si>
  <si>
    <t>周敏</t>
  </si>
  <si>
    <t>中铁</t>
  </si>
  <si>
    <t>安武游泳馆</t>
  </si>
  <si>
    <t>邹宏亮</t>
  </si>
  <si>
    <t>中铁一队</t>
  </si>
  <si>
    <t>蹲坑 汇总</t>
  </si>
  <si>
    <t>多线联动控制单元08</t>
  </si>
  <si>
    <t>多线联动控制单元08 汇总</t>
  </si>
  <si>
    <t>发泡剂</t>
  </si>
  <si>
    <t>食堂2</t>
  </si>
  <si>
    <t>发泡剂 汇总</t>
  </si>
  <si>
    <t>阀门锁</t>
  </si>
  <si>
    <t>二期阀门井</t>
  </si>
  <si>
    <t>阀门锁 汇总</t>
  </si>
  <si>
    <t>法兰500</t>
  </si>
  <si>
    <t>二期室外</t>
  </si>
  <si>
    <t>法兰500 汇总</t>
  </si>
  <si>
    <t>法兰电磁阀</t>
  </si>
  <si>
    <t>法兰电磁阀 汇总</t>
  </si>
  <si>
    <t>法兰垫片160</t>
  </si>
  <si>
    <t>法兰垫片160 汇总</t>
  </si>
  <si>
    <t>法兰过滤器100</t>
  </si>
  <si>
    <t>法兰过滤器100 汇总</t>
  </si>
  <si>
    <t>法兰喇叭口连接件200</t>
  </si>
  <si>
    <t>法兰喇叭口连接件200 汇总</t>
  </si>
  <si>
    <t>法兰片100</t>
  </si>
  <si>
    <t>法兰片100 汇总</t>
  </si>
  <si>
    <t>反光打印纸</t>
  </si>
  <si>
    <t>反光打印纸 汇总</t>
  </si>
  <si>
    <t>方钢10*10</t>
  </si>
  <si>
    <t>看台</t>
  </si>
  <si>
    <t>方钢10*10 汇总</t>
  </si>
  <si>
    <t>方钢10*5</t>
  </si>
  <si>
    <t>饭一垃圾房</t>
  </si>
  <si>
    <t>包工包料</t>
  </si>
  <si>
    <t>方钢10*5 汇总</t>
  </si>
  <si>
    <t>方钢5*5</t>
  </si>
  <si>
    <t>占国华</t>
  </si>
  <si>
    <t>方钢5*5 汇总</t>
  </si>
  <si>
    <t>防爆日光灯</t>
  </si>
  <si>
    <t>防爆日光灯 汇总</t>
  </si>
  <si>
    <t>防尘网</t>
  </si>
  <si>
    <t>平方米</t>
  </si>
  <si>
    <t>陈伟</t>
  </si>
  <si>
    <t>防尘网 汇总</t>
  </si>
  <si>
    <t>防臭塞50</t>
  </si>
  <si>
    <t>二期</t>
  </si>
  <si>
    <t>防臭塞50 汇总</t>
  </si>
  <si>
    <t>防臭塞75</t>
  </si>
  <si>
    <t>防臭塞75 汇总</t>
  </si>
  <si>
    <t>防盗门拉手右</t>
  </si>
  <si>
    <t>步阳门业</t>
  </si>
  <si>
    <t>防盗门拉手右 汇总</t>
  </si>
  <si>
    <t>防盗门拉手左</t>
  </si>
  <si>
    <t>防盗门拉手左 汇总</t>
  </si>
  <si>
    <t>防火包</t>
  </si>
  <si>
    <t>袋</t>
  </si>
  <si>
    <t>防火包 汇总</t>
  </si>
  <si>
    <t>防火门门磁开关17短</t>
  </si>
  <si>
    <t>防火门门磁开关17短 汇总</t>
  </si>
  <si>
    <t>防火门门磁开关18长</t>
  </si>
  <si>
    <t>防火门门磁开关18长 汇总</t>
  </si>
  <si>
    <t>防火泥</t>
  </si>
  <si>
    <t>包</t>
  </si>
  <si>
    <t>配电房</t>
  </si>
  <si>
    <t>防火泥 汇总</t>
  </si>
  <si>
    <t>防火涂料</t>
  </si>
  <si>
    <t>防火涂料 汇总</t>
  </si>
  <si>
    <t>防水电箱300*400*600</t>
  </si>
  <si>
    <t>防水电箱300*400*600 汇总</t>
  </si>
  <si>
    <t>防水胶布</t>
  </si>
  <si>
    <t>防水胶布 汇总</t>
  </si>
  <si>
    <t>防水套管150</t>
  </si>
  <si>
    <t>防水套管150 汇总</t>
  </si>
  <si>
    <t>防水套管200</t>
  </si>
  <si>
    <t>防水套管200 汇总</t>
  </si>
  <si>
    <t>防水套管50</t>
  </si>
  <si>
    <t>防水套管50 汇总</t>
  </si>
  <si>
    <t>防水涂料</t>
  </si>
  <si>
    <t>防水涂料 汇总</t>
  </si>
  <si>
    <t>防水应急灯</t>
  </si>
  <si>
    <t>防水应急灯 汇总</t>
  </si>
  <si>
    <t>防锈漆铁红</t>
  </si>
  <si>
    <t>防锈漆铁红 汇总</t>
  </si>
  <si>
    <t>防雨电源盘24V</t>
  </si>
  <si>
    <t>个个</t>
  </si>
  <si>
    <t>防雨电源盘24V 汇总</t>
  </si>
  <si>
    <t>防坠网</t>
  </si>
  <si>
    <t>防坠网 汇总</t>
  </si>
  <si>
    <t>放气指示灯</t>
  </si>
  <si>
    <t>放气指示灯 汇总</t>
  </si>
  <si>
    <t>浮球</t>
  </si>
  <si>
    <t>浮球 汇总</t>
  </si>
  <si>
    <t>浮球阀16</t>
  </si>
  <si>
    <t>浮球阀16 汇总</t>
  </si>
  <si>
    <t>盖板50*21</t>
  </si>
  <si>
    <t>盖板50*21 汇总</t>
  </si>
  <si>
    <t>感应灯</t>
  </si>
  <si>
    <t>感应灯 汇总</t>
  </si>
  <si>
    <t>感应吸顶灯</t>
  </si>
  <si>
    <t>感应吸顶灯 汇总</t>
  </si>
  <si>
    <t>刚卡114</t>
  </si>
  <si>
    <t>刚卡114 汇总</t>
  </si>
  <si>
    <t>刚卡165</t>
  </si>
  <si>
    <t>刚卡165 汇总</t>
  </si>
  <si>
    <t>刚卡76</t>
  </si>
  <si>
    <t>刚卡76 汇总</t>
  </si>
  <si>
    <t>钢尺50M</t>
  </si>
  <si>
    <t>钢尺50M 汇总</t>
  </si>
  <si>
    <t>钢结构固定管卡20</t>
  </si>
  <si>
    <t>钢结构固定管卡20 汇总</t>
  </si>
  <si>
    <t>钢筋网片150*150</t>
  </si>
  <si>
    <t>臻可</t>
  </si>
  <si>
    <t>谭梦超</t>
  </si>
  <si>
    <t>赣恒</t>
  </si>
  <si>
    <t>钢筋网片150*150 汇总</t>
  </si>
  <si>
    <t>钢卡 114 CK</t>
  </si>
  <si>
    <t>钢卡 114 CK 汇总</t>
  </si>
  <si>
    <t>钢卡 165 CK</t>
  </si>
  <si>
    <t>钢卡 165 CK 汇总</t>
  </si>
  <si>
    <t>钢丝骨架45度弯头200</t>
  </si>
  <si>
    <t>钢丝骨架45度弯头200 汇总</t>
  </si>
  <si>
    <t>钢丝骨架45度弯头250</t>
  </si>
  <si>
    <t>钢丝骨架45度弯头250 汇总</t>
  </si>
  <si>
    <t>钢丝骨架45度弯头315</t>
  </si>
  <si>
    <t>钢丝骨架45度弯头315 汇总</t>
  </si>
  <si>
    <t>钢丝骨架90度弯头110</t>
  </si>
  <si>
    <t>钢丝骨架90度弯头110 汇总</t>
  </si>
  <si>
    <t>钢丝骨架90度弯头160</t>
  </si>
  <si>
    <t>钢丝骨架90度弯头160 汇总</t>
  </si>
  <si>
    <t>钢丝骨架90度弯头200</t>
  </si>
  <si>
    <t>钢丝骨架90度弯头200 汇总</t>
  </si>
  <si>
    <t>钢丝骨架90度弯头250</t>
  </si>
  <si>
    <t>钢丝骨架90度弯头250 汇总</t>
  </si>
  <si>
    <t>钢丝骨架90度弯头315</t>
  </si>
  <si>
    <t>钢丝骨架90度弯头315 汇总</t>
  </si>
  <si>
    <t>钢丝骨架90度弯头63</t>
  </si>
  <si>
    <t>钢丝骨架90度弯头63 汇总</t>
  </si>
  <si>
    <t>钢丝骨架90度弯头90</t>
  </si>
  <si>
    <t>钢丝骨架90度弯头90 汇总</t>
  </si>
  <si>
    <t>钢丝骨架大小头160*63</t>
  </si>
  <si>
    <t>钢丝骨架大小头160*63 汇总</t>
  </si>
  <si>
    <t>钢丝骨架大小头160*90</t>
  </si>
  <si>
    <t>钢丝骨架大小头160*90 汇总</t>
  </si>
  <si>
    <t>钢丝骨架大小头200*110</t>
  </si>
  <si>
    <t>钢丝骨架大小头200*110 汇总</t>
  </si>
  <si>
    <t>钢丝骨架大小头250*110</t>
  </si>
  <si>
    <t>钢丝骨架大小头250*110 汇总</t>
  </si>
  <si>
    <t>钢丝骨架大小头250*160</t>
  </si>
  <si>
    <t>钢丝骨架大小头250*160 汇总</t>
  </si>
  <si>
    <t>钢丝骨架堵头110</t>
  </si>
  <si>
    <t>钢丝骨架堵头110 汇总</t>
  </si>
  <si>
    <t>钢丝骨架堵头160</t>
  </si>
  <si>
    <t>钢丝骨架堵头160 汇总</t>
  </si>
  <si>
    <t>钢丝骨架堵头200</t>
  </si>
  <si>
    <t>钢丝骨架堵头200 汇总</t>
  </si>
  <si>
    <t>钢丝骨架堵头250</t>
  </si>
  <si>
    <t>钢丝骨架堵头250 汇总</t>
  </si>
  <si>
    <t>钢丝骨架堵头315</t>
  </si>
  <si>
    <t>钢丝骨架堵头315 汇总</t>
  </si>
  <si>
    <t>钢丝骨架法兰头160</t>
  </si>
  <si>
    <t>钢丝骨架法兰头160 汇总</t>
  </si>
  <si>
    <t>钢丝骨架法兰头200</t>
  </si>
  <si>
    <t>钢丝骨架法兰头200 汇总</t>
  </si>
  <si>
    <t>钢丝骨架法兰头250</t>
  </si>
  <si>
    <t>钢丝骨架法兰头250 汇总</t>
  </si>
  <si>
    <t>钢丝骨架法兰头63</t>
  </si>
  <si>
    <t>钢丝骨架法兰头63 汇总</t>
  </si>
  <si>
    <t>钢丝骨架法兰头75</t>
  </si>
  <si>
    <t>钢丝骨架法兰头75 汇总</t>
  </si>
  <si>
    <t>钢丝骨架法兰头90</t>
  </si>
  <si>
    <t>钢丝骨架法兰头90 汇总</t>
  </si>
  <si>
    <t>钢丝骨架钢塑转换接头110</t>
  </si>
  <si>
    <t>钢丝骨架钢塑转换接头110 汇总</t>
  </si>
  <si>
    <t>钢丝骨架钢塑转换接头160</t>
  </si>
  <si>
    <t>钢丝骨架钢塑转换接头160 汇总</t>
  </si>
  <si>
    <t>钢丝骨架钢塑转换接头75</t>
  </si>
  <si>
    <t>钢丝骨架钢塑转换接头75 汇总</t>
  </si>
  <si>
    <t>钢丝骨架三通110*90</t>
  </si>
  <si>
    <t>钢丝骨架三通110*90 汇总</t>
  </si>
  <si>
    <t>钢丝骨架三通160</t>
  </si>
  <si>
    <t>钢丝骨架三通160 汇总</t>
  </si>
  <si>
    <t>钢丝骨架三通160*110</t>
  </si>
  <si>
    <t>钢丝骨架三通160*110 汇总</t>
  </si>
  <si>
    <t>钢丝骨架三通160*50</t>
  </si>
  <si>
    <t>钢丝骨架三通160*50 汇总</t>
  </si>
  <si>
    <t>钢丝骨架三通160*63</t>
  </si>
  <si>
    <t>钢丝骨架三通160*63 汇总</t>
  </si>
  <si>
    <t>钢丝骨架三通160*90</t>
  </si>
  <si>
    <t>钢丝骨架三通160*90 汇总</t>
  </si>
  <si>
    <t>钢丝骨架三通200</t>
  </si>
  <si>
    <t>钢丝骨架三通200 汇总</t>
  </si>
  <si>
    <t>钢丝骨架三通200*110</t>
  </si>
  <si>
    <t>钢丝骨架三通200*110 汇总</t>
  </si>
  <si>
    <t>钢丝骨架三通200*160</t>
  </si>
  <si>
    <t>钢丝骨架三通200*160 汇总</t>
  </si>
  <si>
    <t>钢丝骨架三通200*63</t>
  </si>
  <si>
    <t>钢丝骨架三通200*63 汇总</t>
  </si>
  <si>
    <t>钢丝骨架三通200*90</t>
  </si>
  <si>
    <t>钢丝骨架三通200*90 汇总</t>
  </si>
  <si>
    <t>钢丝骨架三通250</t>
  </si>
  <si>
    <t>钢丝骨架三通250 汇总</t>
  </si>
  <si>
    <t>钢丝骨架直接110</t>
  </si>
  <si>
    <t>钢丝骨架直接110 汇总</t>
  </si>
  <si>
    <t>钢丝骨架直接160</t>
  </si>
  <si>
    <t>钢丝骨架直接160 汇总</t>
  </si>
  <si>
    <t>钢丝骨架直接200</t>
  </si>
  <si>
    <t>钢丝骨架直接200 汇总</t>
  </si>
  <si>
    <t>钢丝骨架直接250</t>
  </si>
  <si>
    <t>钢丝骨架直接250 汇总</t>
  </si>
  <si>
    <t>钢丝骨架直接315</t>
  </si>
  <si>
    <t>钢丝骨架直接315 汇总</t>
  </si>
  <si>
    <t>钢丝骨架直接63</t>
  </si>
  <si>
    <t>钢丝骨架直接63 汇总</t>
  </si>
  <si>
    <t>钢丝网0</t>
  </si>
  <si>
    <t>钢丝网0 汇总</t>
  </si>
  <si>
    <t>钢塑地线槽</t>
  </si>
  <si>
    <t>钢塑地线槽 汇总</t>
  </si>
  <si>
    <t>高弯水龙头</t>
  </si>
  <si>
    <t>高弯水龙头 汇总</t>
  </si>
  <si>
    <t>高压清洗机3KW</t>
  </si>
  <si>
    <t>台</t>
  </si>
  <si>
    <t>高压清洗机3KW 汇总</t>
  </si>
  <si>
    <t>给水45度弯头76</t>
  </si>
  <si>
    <t>科二</t>
  </si>
  <si>
    <t>给水45度弯头76 汇总</t>
  </si>
  <si>
    <t>给水90度弯头114</t>
  </si>
  <si>
    <t>给水90度弯头114 汇总</t>
  </si>
  <si>
    <t>给水90度弯头325</t>
  </si>
  <si>
    <t>给水90度弯头325 汇总</t>
  </si>
  <si>
    <t>给水大小头114*89</t>
  </si>
  <si>
    <t>给水大小头114*89 汇总</t>
  </si>
  <si>
    <t>给水弹性座封闸阀200</t>
  </si>
  <si>
    <t>给水弹性座封闸阀200 汇总</t>
  </si>
  <si>
    <t>给水法兰114</t>
  </si>
  <si>
    <t>给水法兰114 汇总</t>
  </si>
  <si>
    <t>给水法兰219</t>
  </si>
  <si>
    <t>给水法兰219 汇总</t>
  </si>
  <si>
    <t>给水法兰过滤器65</t>
  </si>
  <si>
    <t>给水法兰过滤器65 汇总</t>
  </si>
  <si>
    <t>给水刚卡114</t>
  </si>
  <si>
    <t>给水刚卡114 汇总</t>
  </si>
  <si>
    <t>给水刚卡165</t>
  </si>
  <si>
    <t>给水刚卡165 汇总</t>
  </si>
  <si>
    <t>给水刚卡219</t>
  </si>
  <si>
    <t>给水刚卡219 汇总</t>
  </si>
  <si>
    <t>给水刚卡60</t>
  </si>
  <si>
    <t>给水刚卡60 汇总</t>
  </si>
  <si>
    <t>给水沟槽减压阀80</t>
  </si>
  <si>
    <t>给水沟槽减压阀80 汇总</t>
  </si>
  <si>
    <t>给水控制阀65</t>
  </si>
  <si>
    <t>给水控制阀65 汇总</t>
  </si>
  <si>
    <t>给水三通114*76</t>
  </si>
  <si>
    <t>给水三通114*76 汇总</t>
  </si>
  <si>
    <t>给水三通325*219</t>
  </si>
  <si>
    <t>给水三通325*219 汇总</t>
  </si>
  <si>
    <t>给水三通76</t>
  </si>
  <si>
    <t>给水三通76 汇总</t>
  </si>
  <si>
    <t>给水三通76*42</t>
  </si>
  <si>
    <t>给水三通76*42 汇总</t>
  </si>
  <si>
    <t>给水三通76*RC2</t>
  </si>
  <si>
    <t>给水三通76*RC2 汇总</t>
  </si>
  <si>
    <t>给水橡胶软接头150</t>
  </si>
  <si>
    <t>给水橡胶软接头150 汇总</t>
  </si>
  <si>
    <t>给水橡胶软接头200</t>
  </si>
  <si>
    <t>给水橡胶软接头200 汇总</t>
  </si>
  <si>
    <t>沟槽机械三通114*76</t>
  </si>
  <si>
    <t>沟槽机械三通114*76 汇总</t>
  </si>
  <si>
    <t>沟槽机械三通165*76</t>
  </si>
  <si>
    <t>沟槽机械三通165*76 汇总</t>
  </si>
  <si>
    <t>沟槽机械三通165*89</t>
  </si>
  <si>
    <t>沟槽机械三通165*89 汇总</t>
  </si>
  <si>
    <t>沟槽机械三通189*42</t>
  </si>
  <si>
    <t>沟槽机械三通189*42 汇总</t>
  </si>
  <si>
    <t>沟槽盲板65</t>
  </si>
  <si>
    <t>沟槽盲板65 汇总</t>
  </si>
  <si>
    <t>沟槽异径三通 219*165 CK</t>
  </si>
  <si>
    <t>沟槽异径三通 219*165 CK 汇总</t>
  </si>
  <si>
    <t>沟槽转换法兰165</t>
  </si>
  <si>
    <t>沟槽转换法兰165 汇总</t>
  </si>
  <si>
    <t>沟盖板</t>
  </si>
  <si>
    <t>沟盖板 汇总</t>
  </si>
  <si>
    <t>钩钉</t>
  </si>
  <si>
    <t>钩钉 汇总</t>
  </si>
  <si>
    <t>挂钩M6</t>
  </si>
  <si>
    <t>盒</t>
  </si>
  <si>
    <t>挂钩M6 汇总</t>
  </si>
  <si>
    <t>挂件9CM</t>
  </si>
  <si>
    <t>挂件9CM 汇总</t>
  </si>
  <si>
    <t>挂件螺丝8M</t>
  </si>
  <si>
    <t>挂件螺丝8M 汇总</t>
  </si>
  <si>
    <t>管道换气扇</t>
  </si>
  <si>
    <t>管道换气扇 汇总</t>
  </si>
  <si>
    <t>管钉</t>
  </si>
  <si>
    <t>管钉 汇总</t>
  </si>
  <si>
    <t>过路钢管100</t>
  </si>
  <si>
    <t>垃圾房</t>
  </si>
  <si>
    <t>过路钢管100 汇总</t>
  </si>
  <si>
    <t>过滤器100</t>
  </si>
  <si>
    <t>过滤器100 汇总</t>
  </si>
  <si>
    <t>黑板灯1180*54</t>
  </si>
  <si>
    <t>黑板灯1180*54 汇总</t>
  </si>
  <si>
    <t>横担配盖</t>
  </si>
  <si>
    <t>横担配盖 汇总</t>
  </si>
  <si>
    <t>烘手机不锈钢带垃圾桶</t>
  </si>
  <si>
    <t>烘手机不锈钢带垃圾桶 汇总</t>
  </si>
  <si>
    <t>红外对射</t>
  </si>
  <si>
    <t>红外对射 汇总</t>
  </si>
  <si>
    <t>护墙板</t>
  </si>
  <si>
    <t>护墙板 汇总</t>
  </si>
  <si>
    <t>护眼灯300*1200</t>
  </si>
  <si>
    <t>护眼灯300*1200 汇总</t>
  </si>
  <si>
    <t>花洒</t>
  </si>
  <si>
    <t>花洒 汇总</t>
  </si>
  <si>
    <t>花洒金属软管</t>
  </si>
  <si>
    <t>花洒金属软管 汇总</t>
  </si>
  <si>
    <t>花洒支架</t>
  </si>
  <si>
    <t>花洒支架 汇总</t>
  </si>
  <si>
    <t>环球生料带</t>
  </si>
  <si>
    <t>环球生料带 汇总</t>
  </si>
  <si>
    <t>黄腊管</t>
  </si>
  <si>
    <t>黄腊管 汇总</t>
  </si>
  <si>
    <t>黄铜球阀25</t>
  </si>
  <si>
    <t>黄铜球阀25 汇总</t>
  </si>
  <si>
    <t>活接50</t>
  </si>
  <si>
    <t>活接50 汇总</t>
  </si>
  <si>
    <t>火灾报警控制器210</t>
  </si>
  <si>
    <t>火灾报警控制器210 汇总</t>
  </si>
  <si>
    <t>火灾声光报警器A92</t>
  </si>
  <si>
    <t>火灾声光报警器A92 汇总</t>
  </si>
  <si>
    <t>火灾显示盘A82</t>
  </si>
  <si>
    <t>火灾显示盘A82 汇总</t>
  </si>
  <si>
    <t>货架</t>
  </si>
  <si>
    <t>货架 汇总</t>
  </si>
  <si>
    <t>集中电源集中控制型消防应急照明灯具6601B</t>
  </si>
  <si>
    <t>集中电源集中控制型消防应急照明灯具6601B 汇总</t>
  </si>
  <si>
    <t>集中电源集中控制型消防应急照明灯具F2011</t>
  </si>
  <si>
    <t>集中电源集中控制型消防应急照明灯具F2011 汇总</t>
  </si>
  <si>
    <t>集中电源集中控制型消防应急照明灯具F2081</t>
  </si>
  <si>
    <t>集中电源集中控制型消防应急照明灯具F2081 汇总</t>
  </si>
  <si>
    <t>集中电源集中控制型消防应急照明灯具FD031</t>
  </si>
  <si>
    <t>集中电源集中控制型消防应急照明灯具FD031 汇总</t>
  </si>
  <si>
    <t>集中电源集中控制型消防应急照明灯具GZ011</t>
  </si>
  <si>
    <t>集中电源集中控制型消防应急照明灯具GZ011 汇总</t>
  </si>
  <si>
    <t>集中电源集中控制型消防应急照明灯具ZS53</t>
  </si>
  <si>
    <t>集中电源集中控制型消防应急照明灯具ZS53 汇总</t>
  </si>
  <si>
    <t>集中电源集中控制型消防应急照明灯具ZX53</t>
  </si>
  <si>
    <t>集中电源集中控制型消防应急照明灯具ZX53 汇总</t>
  </si>
  <si>
    <t>集中电源控制型消防应急灯具ZX53</t>
  </si>
  <si>
    <t>集中电源控制型消防应急灯具ZX53 汇总</t>
  </si>
  <si>
    <t>继电器</t>
  </si>
  <si>
    <t>继电器 汇总</t>
  </si>
  <si>
    <t>加长角阀</t>
  </si>
  <si>
    <t>加长角阀 汇总</t>
  </si>
  <si>
    <t>家用可燃气体探测器926T</t>
  </si>
  <si>
    <t>家用可燃气体探测器926T 汇总</t>
  </si>
  <si>
    <t>检查口40*40</t>
  </si>
  <si>
    <t>检查口40*40 汇总</t>
  </si>
  <si>
    <t>检修口10*10</t>
  </si>
  <si>
    <t>检修口10*10 汇总</t>
  </si>
  <si>
    <t>检修口300*300</t>
  </si>
  <si>
    <t>检修口300*300 汇总</t>
  </si>
  <si>
    <t>检修口400*400</t>
  </si>
  <si>
    <t>检修口400*400 汇总</t>
  </si>
  <si>
    <t>交换机</t>
  </si>
  <si>
    <t>交换机 汇总</t>
  </si>
  <si>
    <t>交换机16接口</t>
  </si>
  <si>
    <t>交换机16接口 汇总</t>
  </si>
  <si>
    <t>交流接触器触头</t>
  </si>
  <si>
    <t>交流接触器触头 汇总</t>
  </si>
  <si>
    <t>交流接触器三相80A</t>
  </si>
  <si>
    <t>交流接触器三相80A 汇总</t>
  </si>
  <si>
    <t>胶垫5*8</t>
  </si>
  <si>
    <t>带</t>
  </si>
  <si>
    <t>胶垫5*8 汇总</t>
  </si>
  <si>
    <t>胶粉0</t>
  </si>
  <si>
    <t>胶粉0 汇总</t>
  </si>
  <si>
    <t>胶泥</t>
  </si>
  <si>
    <t>虹茵</t>
  </si>
  <si>
    <t>胶泥 汇总</t>
  </si>
  <si>
    <t>角码50*7*5</t>
  </si>
  <si>
    <t>角码50*7*5 汇总</t>
  </si>
  <si>
    <t>角铁5#</t>
  </si>
  <si>
    <t>角铁5# 汇总</t>
  </si>
  <si>
    <t>接地线</t>
  </si>
  <si>
    <t>接地线 汇总</t>
  </si>
  <si>
    <t>接头12</t>
  </si>
  <si>
    <t>接头12 汇总</t>
  </si>
  <si>
    <t>节能灯</t>
  </si>
  <si>
    <t>节能灯 汇总</t>
  </si>
  <si>
    <t>结构胶</t>
  </si>
  <si>
    <t>结构胶 汇总</t>
  </si>
  <si>
    <t>解码器</t>
  </si>
  <si>
    <t>解码器 汇总</t>
  </si>
  <si>
    <t>解码器控制器</t>
  </si>
  <si>
    <t>解码器控制器 汇总</t>
  </si>
  <si>
    <t>金属包塑软管20</t>
  </si>
  <si>
    <t>金属包塑软管20 汇总</t>
  </si>
  <si>
    <t>金属包塑软管25</t>
  </si>
  <si>
    <t>金属包塑软管25 汇总</t>
  </si>
  <si>
    <t>金属垫片40*40</t>
  </si>
  <si>
    <t>金属垫片40*40 汇总</t>
  </si>
  <si>
    <t>金属接线盒5CM</t>
  </si>
  <si>
    <t>金属接线盒5CM 汇总</t>
  </si>
  <si>
    <t>金属软管</t>
  </si>
  <si>
    <t>金属软管 汇总</t>
  </si>
  <si>
    <t>紧急启停按钮</t>
  </si>
  <si>
    <t>紧急启停按钮 汇总</t>
  </si>
  <si>
    <t>镜子</t>
  </si>
  <si>
    <t>镜子 汇总</t>
  </si>
  <si>
    <t>卷尺5M</t>
  </si>
  <si>
    <t>二期工程部</t>
  </si>
  <si>
    <t>卷尺5M 汇总</t>
  </si>
  <si>
    <t>卡箍108</t>
  </si>
  <si>
    <t>卡箍108 汇总</t>
  </si>
  <si>
    <t>卡箍159</t>
  </si>
  <si>
    <t>卡箍159 汇总</t>
  </si>
  <si>
    <t>开光螺丝修复器</t>
  </si>
  <si>
    <t>开光螺丝修复器 汇总</t>
  </si>
  <si>
    <t>开水器</t>
  </si>
  <si>
    <t>开水器 汇总</t>
  </si>
  <si>
    <t>抗裂防水贴10CM</t>
  </si>
  <si>
    <t>思科防水</t>
  </si>
  <si>
    <t>抗裂防水贴10CM 汇总</t>
  </si>
  <si>
    <t>抗裂防水贴20CM</t>
  </si>
  <si>
    <t>抗裂防水贴20CM 汇总</t>
  </si>
  <si>
    <t>抗裂砂浆</t>
  </si>
  <si>
    <t>吨</t>
  </si>
  <si>
    <t>抗裂砂浆 汇总</t>
  </si>
  <si>
    <t>可燃气体报警控制器3016</t>
  </si>
  <si>
    <t>可燃气体报警控制器3016 汇总</t>
  </si>
  <si>
    <t>空白面板</t>
  </si>
  <si>
    <t>空白面板 汇总</t>
  </si>
  <si>
    <t>空调</t>
  </si>
  <si>
    <t>饭二垃圾房</t>
  </si>
  <si>
    <t>空调 汇总</t>
  </si>
  <si>
    <t>空鼓锤</t>
  </si>
  <si>
    <t>空鼓锤 汇总</t>
  </si>
  <si>
    <t>空开200A</t>
  </si>
  <si>
    <t>空开200A 汇总</t>
  </si>
  <si>
    <t>空开250A</t>
  </si>
  <si>
    <t>空开250A 汇总</t>
  </si>
  <si>
    <t>空开2P20A</t>
  </si>
  <si>
    <t>拆临时电箱</t>
  </si>
  <si>
    <t>空开2P20A 汇总</t>
  </si>
  <si>
    <t>空开350A</t>
  </si>
  <si>
    <t>空开350A 汇总</t>
  </si>
  <si>
    <t>空开3P125A</t>
  </si>
  <si>
    <t>空开3P125A 汇总</t>
  </si>
  <si>
    <t>空开3P50A</t>
  </si>
  <si>
    <t>空开3P50A 汇总</t>
  </si>
  <si>
    <t>空开3P63A</t>
  </si>
  <si>
    <t>空开3P63A 汇总</t>
  </si>
  <si>
    <t>空开4P40A</t>
  </si>
  <si>
    <t>空开4P40A 汇总</t>
  </si>
  <si>
    <t>空开4P600A</t>
  </si>
  <si>
    <t>空开4P600A 汇总</t>
  </si>
  <si>
    <t>空开4P63A</t>
  </si>
  <si>
    <t>空开4P63A 汇总</t>
  </si>
  <si>
    <t>空开600A</t>
  </si>
  <si>
    <t>空开600A 汇总</t>
  </si>
  <si>
    <t>空开C503P</t>
  </si>
  <si>
    <t>空开C503P 汇总</t>
  </si>
  <si>
    <t>空开C634P</t>
  </si>
  <si>
    <t>空开C634P 汇总</t>
  </si>
  <si>
    <t>空开导轨</t>
  </si>
  <si>
    <t>空开导轨 汇总</t>
  </si>
  <si>
    <t>矿棉天花板600*600</t>
  </si>
  <si>
    <t>教1-5</t>
  </si>
  <si>
    <t>矿棉天花板600*600 汇总</t>
  </si>
  <si>
    <t>垃圾袋</t>
  </si>
  <si>
    <t>垃圾袋 汇总</t>
  </si>
  <si>
    <t>雷达感应器</t>
  </si>
  <si>
    <t>雷达感应器 汇总</t>
  </si>
  <si>
    <t>沥青冷补料</t>
  </si>
  <si>
    <t>贾启胜</t>
  </si>
  <si>
    <t>英郡小区</t>
  </si>
  <si>
    <t>沥青冷补料 汇总</t>
  </si>
  <si>
    <t>沥青涂料</t>
  </si>
  <si>
    <t>沥青涂料 汇总</t>
  </si>
  <si>
    <t>联塑JDG管20</t>
  </si>
  <si>
    <t>联塑JDG管20 汇总</t>
  </si>
  <si>
    <t>链条锁</t>
  </si>
  <si>
    <t>链条锁 汇总</t>
  </si>
  <si>
    <t>晾衣架</t>
  </si>
  <si>
    <t>晾衣架 汇总</t>
  </si>
  <si>
    <t>临时电箱二三级</t>
  </si>
  <si>
    <t>南昌项目部</t>
  </si>
  <si>
    <t>临时电箱二三级 汇总</t>
  </si>
  <si>
    <t>六角灯0</t>
  </si>
  <si>
    <t>六角灯0 汇总</t>
  </si>
  <si>
    <t>楼层显示1F</t>
  </si>
  <si>
    <t>楼层显示1F 汇总</t>
  </si>
  <si>
    <t>楼层显示2F</t>
  </si>
  <si>
    <t>楼层显示2F 汇总</t>
  </si>
  <si>
    <t>楼层显示5F</t>
  </si>
  <si>
    <t>楼层显示5F 汇总</t>
  </si>
  <si>
    <t>漏保1P20A</t>
  </si>
  <si>
    <t>漏保1P20A 汇总</t>
  </si>
  <si>
    <t>漏保2P20A</t>
  </si>
  <si>
    <t>漏保2P20A 汇总</t>
  </si>
  <si>
    <t>漏保2P63A</t>
  </si>
  <si>
    <t>漏保2P63A 汇总</t>
  </si>
  <si>
    <t>漏电保护C322P</t>
  </si>
  <si>
    <t>漏电保护C322P 汇总</t>
  </si>
  <si>
    <t>漏电保护C502P</t>
  </si>
  <si>
    <t>漏电保护C502P 汇总</t>
  </si>
  <si>
    <t>路灯100W</t>
  </si>
  <si>
    <t>发熙</t>
  </si>
  <si>
    <t>鄱阳湖大道</t>
  </si>
  <si>
    <t>路灯100W 汇总</t>
  </si>
  <si>
    <t>路灯150W</t>
  </si>
  <si>
    <t>路灯150W 汇总</t>
  </si>
  <si>
    <t>路灯8米</t>
  </si>
  <si>
    <t>路灯8米 汇总</t>
  </si>
  <si>
    <t>路灯大小套</t>
  </si>
  <si>
    <t>路灯大小套 汇总</t>
  </si>
  <si>
    <t>路面罩光剂</t>
  </si>
  <si>
    <t>路面罩光剂 汇总</t>
  </si>
  <si>
    <t>螺杆8#</t>
  </si>
  <si>
    <t>螺杆8# 汇总</t>
  </si>
  <si>
    <t>螺丝16*100</t>
  </si>
  <si>
    <t>螺丝16*100 汇总</t>
  </si>
  <si>
    <t>螺纹钢16#</t>
  </si>
  <si>
    <t>捆</t>
  </si>
  <si>
    <t>二期垃圾房</t>
  </si>
  <si>
    <t>螺纹钢16# 汇总</t>
  </si>
  <si>
    <t>螺纹钢18#</t>
  </si>
  <si>
    <t>螺纹钢18# 汇总</t>
  </si>
  <si>
    <t>螺纹钢20#</t>
  </si>
  <si>
    <t>螺纹钢20# 汇总</t>
  </si>
  <si>
    <t>螺纹钢22#</t>
  </si>
  <si>
    <t>螺纹钢22# 汇总</t>
  </si>
  <si>
    <t>螺纹钢25#</t>
  </si>
  <si>
    <t>螺纹钢25# 汇总</t>
  </si>
  <si>
    <t>螺纹钢28#</t>
  </si>
  <si>
    <t>螺纹钢28# 汇总</t>
  </si>
  <si>
    <t>螺纹机械三通114*33</t>
  </si>
  <si>
    <t>螺纹机械三通114*33 汇总</t>
  </si>
  <si>
    <t>螺纹机械三通114*42</t>
  </si>
  <si>
    <t>螺纹机械三通114*42 汇总</t>
  </si>
  <si>
    <t>螺纹机械三通114*48</t>
  </si>
  <si>
    <t>螺纹机械三通114*48 汇总</t>
  </si>
  <si>
    <t>螺纹机械三通114*60</t>
  </si>
  <si>
    <t>螺纹机械三通114*60 汇总</t>
  </si>
  <si>
    <t>螺纹机械三通114*76</t>
  </si>
  <si>
    <t>螺纹机械三通114*76 汇总</t>
  </si>
  <si>
    <t>螺纹机械三通165*42</t>
  </si>
  <si>
    <t>螺纹机械三通165*42 汇总</t>
  </si>
  <si>
    <t>螺纹机械三通165*48</t>
  </si>
  <si>
    <t>螺纹机械三通165*48 汇总</t>
  </si>
  <si>
    <t>螺纹机械三通165*76</t>
  </si>
  <si>
    <t>螺纹机械三通165*76 汇总</t>
  </si>
  <si>
    <t>螺纹机械三通89*33</t>
  </si>
  <si>
    <t>螺纹机械三通89*33 汇总</t>
  </si>
  <si>
    <t>螺纹机械三通89*40</t>
  </si>
  <si>
    <t>螺纹机械三通89*40 汇总</t>
  </si>
  <si>
    <t>螺纹机械三通89*42</t>
  </si>
  <si>
    <t>螺纹机械三通89*42 汇总</t>
  </si>
  <si>
    <t>螺纹机械三通89*48</t>
  </si>
  <si>
    <t>螺纹机械三通89*48 汇总</t>
  </si>
  <si>
    <t>螺纹机械三通89*60</t>
  </si>
  <si>
    <t>螺纹机械三通89*60 汇总</t>
  </si>
  <si>
    <t>螺纹机械四通114*33</t>
  </si>
  <si>
    <t>螺纹机械四通114*33 汇总</t>
  </si>
  <si>
    <t>螺纹机械四通114*42</t>
  </si>
  <si>
    <t>螺纹机械四通114*42 汇总</t>
  </si>
  <si>
    <t>螺纹机械四通114*48</t>
  </si>
  <si>
    <t>螺纹机械四通114*48 汇总</t>
  </si>
  <si>
    <t>螺纹机械四通114*60</t>
  </si>
  <si>
    <t>螺纹机械四通114*60 汇总</t>
  </si>
  <si>
    <t>螺纹机械四通165*33</t>
  </si>
  <si>
    <t>螺纹机械四通165*33 汇总</t>
  </si>
  <si>
    <t>螺纹机械四通165*42</t>
  </si>
  <si>
    <t>螺纹机械四通165*42 汇总</t>
  </si>
  <si>
    <t>螺纹机械四通165*48</t>
  </si>
  <si>
    <t>螺纹机械四通165*48 汇总</t>
  </si>
  <si>
    <t>螺纹机械四通165*60</t>
  </si>
  <si>
    <t>螺纹机械四通165*60 汇总</t>
  </si>
  <si>
    <t>螺纹机械四通89*33</t>
  </si>
  <si>
    <t>螺纹机械四通89*33 汇总</t>
  </si>
  <si>
    <t>螺纹机械四通89*48</t>
  </si>
  <si>
    <t>螺纹机械四通89*48 汇总</t>
  </si>
  <si>
    <t>螺纹机械四通89*60</t>
  </si>
  <si>
    <t>螺纹机械四通89*60 汇总</t>
  </si>
  <si>
    <t>铝鼻子240</t>
  </si>
  <si>
    <t>铝鼻子240 汇总</t>
  </si>
  <si>
    <t>铝鼻子直接70</t>
  </si>
  <si>
    <t>铝鼻子直接70 汇总</t>
  </si>
  <si>
    <t>铝电缆4*185+1*95</t>
  </si>
  <si>
    <t>铝电缆4*185+1*95 汇总</t>
  </si>
  <si>
    <t>铝电缆4*240+1*120</t>
  </si>
  <si>
    <t>铝电缆4*240+1*120 汇总</t>
  </si>
  <si>
    <t>铝方通</t>
  </si>
  <si>
    <t>铝方通 汇总</t>
  </si>
  <si>
    <t>铝扣板300*300</t>
  </si>
  <si>
    <t>横创</t>
  </si>
  <si>
    <t>铝扣板300*300 汇总</t>
  </si>
  <si>
    <t>铝扣板600*600</t>
  </si>
  <si>
    <t>铝扣板600*600 汇总</t>
  </si>
  <si>
    <t>绿色防坠网</t>
  </si>
  <si>
    <t>绿色防坠网 汇总</t>
  </si>
  <si>
    <t>绿色油布10*30</t>
  </si>
  <si>
    <t>料场自用盖材料</t>
  </si>
  <si>
    <t>绿色油布10*30 汇总</t>
  </si>
  <si>
    <t>绿网</t>
  </si>
  <si>
    <t>绿网 汇总</t>
  </si>
  <si>
    <t>马桶</t>
  </si>
  <si>
    <t>马桶 汇总</t>
  </si>
  <si>
    <t>码钉</t>
  </si>
  <si>
    <t>码钉 汇总</t>
  </si>
  <si>
    <t>毛巾架</t>
  </si>
  <si>
    <t>毛巾架 汇总</t>
  </si>
  <si>
    <t>美纹纸</t>
  </si>
  <si>
    <t>美纹纸 汇总</t>
  </si>
  <si>
    <t>美纹纸10公分</t>
  </si>
  <si>
    <t>美纹纸10公分 汇总</t>
  </si>
  <si>
    <t>门禁闸道机</t>
  </si>
  <si>
    <t>以太</t>
  </si>
  <si>
    <t>南昌校区</t>
  </si>
  <si>
    <t>门禁闸道机 汇总</t>
  </si>
  <si>
    <t>面板灯1195*295</t>
  </si>
  <si>
    <t>面板灯1195*295 汇总</t>
  </si>
  <si>
    <t>面板灯200*1200</t>
  </si>
  <si>
    <t>面板灯200*1200 汇总</t>
  </si>
  <si>
    <t>面板灯200*1500</t>
  </si>
  <si>
    <t>面板灯200*1500 汇总</t>
  </si>
  <si>
    <t>面板灯300*1200</t>
  </si>
  <si>
    <t>面板灯300*1200 汇总</t>
  </si>
  <si>
    <t>面板灯300*600</t>
  </si>
  <si>
    <t>面板灯300*600 汇总</t>
  </si>
  <si>
    <t>面板灯600*600</t>
  </si>
  <si>
    <t>面板灯600*600 汇总</t>
  </si>
  <si>
    <t>灭火器</t>
  </si>
  <si>
    <t>灭火器 汇总</t>
  </si>
  <si>
    <t>明装单开</t>
  </si>
  <si>
    <t>明装单开 汇总</t>
  </si>
  <si>
    <t>明装吸顶音响0</t>
  </si>
  <si>
    <t>明装吸顶音响0 汇总</t>
  </si>
  <si>
    <t>明装线盒</t>
  </si>
  <si>
    <t>明装线盒 汇总</t>
  </si>
  <si>
    <t>模块底座A55</t>
  </si>
  <si>
    <t>模块底座A55 汇总</t>
  </si>
  <si>
    <t>模块底座A76</t>
  </si>
  <si>
    <t>模块底座A76 汇总</t>
  </si>
  <si>
    <t>模块箱BOX-M6S</t>
  </si>
  <si>
    <t>模块箱BOX-M6S 汇总</t>
  </si>
  <si>
    <t>耐火梯式桥架300*200*1.2*0.8</t>
  </si>
  <si>
    <t>耐火梯式桥架300*200*1.2*0.8 汇总</t>
  </si>
  <si>
    <t>耐火梯式桥架400*200*1.5*0.8</t>
  </si>
  <si>
    <t>耐火梯式桥架400*200*1.5*0.8 汇总</t>
  </si>
  <si>
    <t>内墙涂料白</t>
  </si>
  <si>
    <t>南璟</t>
  </si>
  <si>
    <t>内墙涂料白 汇总</t>
  </si>
  <si>
    <t>内墙涂料灰</t>
  </si>
  <si>
    <t>内墙涂料灰 汇总</t>
  </si>
  <si>
    <t>内墙涂料兰</t>
  </si>
  <si>
    <t>内墙涂料兰 汇总</t>
  </si>
  <si>
    <t>内墙涂料绿</t>
  </si>
  <si>
    <t>内墙涂料绿 汇总</t>
  </si>
  <si>
    <t>内墙涂料浅灰</t>
  </si>
  <si>
    <t>内墙涂料浅灰 汇总</t>
  </si>
  <si>
    <t>内墙涂料深灰</t>
  </si>
  <si>
    <t>内墙涂料深灰 汇总</t>
  </si>
  <si>
    <t>内丝弯头16</t>
  </si>
  <si>
    <t>内丝弯头16 汇总</t>
  </si>
  <si>
    <t>内丝直接16</t>
  </si>
  <si>
    <t>内丝直接16 汇总</t>
  </si>
  <si>
    <t>腻子粉</t>
  </si>
  <si>
    <t>腻子粉 汇总</t>
  </si>
  <si>
    <t>排气扇四方</t>
  </si>
  <si>
    <t>排气扇四方 汇总</t>
  </si>
  <si>
    <t>排气扇斜管</t>
  </si>
  <si>
    <t>排气扇斜管 汇总</t>
  </si>
  <si>
    <t>盘螺10#</t>
  </si>
  <si>
    <t>盘螺10# 汇总</t>
  </si>
  <si>
    <t>盘螺6#</t>
  </si>
  <si>
    <t>盘螺6# 汇总</t>
  </si>
  <si>
    <t>盘螺8#</t>
  </si>
  <si>
    <t>盘螺8# 汇总</t>
  </si>
  <si>
    <t>泡沫胶</t>
  </si>
  <si>
    <t>泡沫胶 汇总</t>
  </si>
  <si>
    <t>配电箱1AP15</t>
  </si>
  <si>
    <t>配电箱1AP15 汇总</t>
  </si>
  <si>
    <t>配电箱1ATXF1</t>
  </si>
  <si>
    <t>配电箱1ATXF1 汇总</t>
  </si>
  <si>
    <t>配电箱2APE-PY1/2</t>
  </si>
  <si>
    <t>配电箱2APE-PY1/2 汇总</t>
  </si>
  <si>
    <t>配电箱2FYAT</t>
  </si>
  <si>
    <t>配电箱2FYAT 汇总</t>
  </si>
  <si>
    <t>配电箱WTAP</t>
  </si>
  <si>
    <t>配电箱WTAP 汇总</t>
  </si>
  <si>
    <t>喷灌电磁阀控制箱</t>
  </si>
  <si>
    <t>喷灌电磁阀控制箱 汇总</t>
  </si>
  <si>
    <t>喷淋头</t>
  </si>
  <si>
    <t>喷淋头 汇总</t>
  </si>
  <si>
    <t>喷头</t>
  </si>
  <si>
    <t>喷头 汇总</t>
  </si>
  <si>
    <t>膨胀钩6</t>
  </si>
  <si>
    <t>膨胀钩6 汇总</t>
  </si>
  <si>
    <t>膨胀螺丝10*50</t>
  </si>
  <si>
    <t>膨胀螺丝10*50 汇总</t>
  </si>
  <si>
    <t>膨胀螺丝10*60</t>
  </si>
  <si>
    <t>膨胀螺丝10*60 汇总</t>
  </si>
  <si>
    <t>膨胀螺丝8*70</t>
  </si>
  <si>
    <t>膨胀螺丝8*70 汇总</t>
  </si>
  <si>
    <t>批件9CM</t>
  </si>
  <si>
    <t>批件9CM 汇总</t>
  </si>
  <si>
    <t>骑马卡20</t>
  </si>
  <si>
    <t>骑马卡20 汇总</t>
  </si>
  <si>
    <t>骑马卡25</t>
  </si>
  <si>
    <t>骑马卡25 汇总</t>
  </si>
  <si>
    <t>气体灭火控制器QM210</t>
  </si>
  <si>
    <t>气体灭火控制器QM210 汇总</t>
  </si>
  <si>
    <t>气体释放警报器03</t>
  </si>
  <si>
    <t>气体释放警报器03 汇总</t>
  </si>
  <si>
    <t>千秋架</t>
  </si>
  <si>
    <t>千秋架 汇总</t>
  </si>
  <si>
    <t>铅酸电池33AH</t>
  </si>
  <si>
    <t>铅酸电池33AH 汇总</t>
  </si>
  <si>
    <t>铅酸电池7AH</t>
  </si>
  <si>
    <t>铅酸电池7AH 汇总</t>
  </si>
  <si>
    <t>铅酸免维护电池5AH</t>
  </si>
  <si>
    <t>铅酸免维护电池5AH 汇总</t>
  </si>
  <si>
    <t>潜污泵1.1KW</t>
  </si>
  <si>
    <t>潜污泵1.1KW 汇总</t>
  </si>
  <si>
    <t>桥架垂直上弯通300*100</t>
  </si>
  <si>
    <t>桥架垂直上弯通300*100 汇总</t>
  </si>
  <si>
    <t>桥架盖板</t>
  </si>
  <si>
    <t>桥架盖板 汇总</t>
  </si>
  <si>
    <t>桥架螺丝螺帽</t>
  </si>
  <si>
    <t>斤</t>
  </si>
  <si>
    <t>桥架螺丝螺帽 汇总</t>
  </si>
  <si>
    <t>桥架水平三通200*100</t>
  </si>
  <si>
    <t>桥架水平三通200*100 汇总</t>
  </si>
  <si>
    <t>桥架水平三通300*100</t>
  </si>
  <si>
    <t>桥架水平三通300*100 汇总</t>
  </si>
  <si>
    <t>桥架水平弯通200*100</t>
  </si>
  <si>
    <t>桥架水平弯通200*100 汇总</t>
  </si>
  <si>
    <t>清扫口110</t>
  </si>
  <si>
    <t>清扫口110 汇总</t>
  </si>
  <si>
    <t>取水口</t>
  </si>
  <si>
    <t>仪表室外</t>
  </si>
  <si>
    <t>取水口 汇总</t>
  </si>
  <si>
    <t>取水器铜</t>
  </si>
  <si>
    <t>取水器铜 汇总</t>
  </si>
  <si>
    <t>全铜可调喷头4分</t>
  </si>
  <si>
    <t>聚丰灌溉设备</t>
  </si>
  <si>
    <t>全铜可调喷头4分 汇总</t>
  </si>
  <si>
    <t>热浸锌丝杆12</t>
  </si>
  <si>
    <t>热浸锌丝杆12 汇总</t>
  </si>
  <si>
    <t>熔断器32A</t>
  </si>
  <si>
    <t>熔断器32A 汇总</t>
  </si>
  <si>
    <t>入户门锁体</t>
  </si>
  <si>
    <t>入户门锁体 汇总</t>
  </si>
  <si>
    <t>软接100</t>
  </si>
  <si>
    <t>软接100 汇总</t>
  </si>
  <si>
    <t>软接头100</t>
  </si>
  <si>
    <t>软接头100 汇总</t>
  </si>
  <si>
    <t>软接头200</t>
  </si>
  <si>
    <t>软接头200 汇总</t>
  </si>
  <si>
    <t>软接头65</t>
  </si>
  <si>
    <t>软接头65 汇总</t>
  </si>
  <si>
    <t>三开</t>
  </si>
  <si>
    <t>三开 汇总</t>
  </si>
  <si>
    <t>三孔</t>
  </si>
  <si>
    <t>三孔 汇总</t>
  </si>
  <si>
    <t>三通25</t>
  </si>
  <si>
    <t>三通25 汇总</t>
  </si>
  <si>
    <t>三筒灯0</t>
  </si>
  <si>
    <t>三筒灯0 汇总</t>
  </si>
  <si>
    <t>三相互感电表</t>
  </si>
  <si>
    <t>吴中华</t>
  </si>
  <si>
    <t>三相互感电表 汇总</t>
  </si>
  <si>
    <t>散螺纹钢12#</t>
  </si>
  <si>
    <t>12-10盘估计</t>
  </si>
  <si>
    <t>散螺纹钢12# 汇总</t>
  </si>
  <si>
    <t>散螺纹钢14#</t>
  </si>
  <si>
    <t>散螺纹钢14# 汇总</t>
  </si>
  <si>
    <t>散螺纹钢16#</t>
  </si>
  <si>
    <t>散螺纹钢16# 汇总</t>
  </si>
  <si>
    <t>散螺纹钢18#</t>
  </si>
  <si>
    <t>散螺纹钢18# 汇总</t>
  </si>
  <si>
    <t>散螺纹钢22#</t>
  </si>
  <si>
    <t>散螺纹钢22# 汇总</t>
  </si>
  <si>
    <t>散螺纹钢28#</t>
  </si>
  <si>
    <t>散螺纹钢28# 汇总</t>
  </si>
  <si>
    <t>散螺纹钢32#</t>
  </si>
  <si>
    <t>散螺纹钢32# 汇总</t>
  </si>
  <si>
    <t>上喷68度</t>
  </si>
  <si>
    <t>毛凯宗</t>
  </si>
  <si>
    <t>上喷68度 汇总</t>
  </si>
  <si>
    <t>生料带</t>
  </si>
  <si>
    <t>生料带 汇总</t>
  </si>
  <si>
    <t>湿式报警阀150</t>
  </si>
  <si>
    <t>湿式报警阀150 汇总</t>
  </si>
  <si>
    <t>湿式报警阀压力表2.5MPA</t>
  </si>
  <si>
    <t>湿式报警阀压力表2.5MPA 汇总</t>
  </si>
  <si>
    <t>时控开关</t>
  </si>
  <si>
    <t>科三</t>
  </si>
  <si>
    <t>时控开关 汇总</t>
  </si>
  <si>
    <t>食堂包厢吊灯</t>
  </si>
  <si>
    <t>食堂包厢吊灯 汇总</t>
  </si>
  <si>
    <t>手持电子编码器</t>
  </si>
  <si>
    <t>手持电子编码器 汇总</t>
  </si>
  <si>
    <t>手持激光笔</t>
  </si>
  <si>
    <t>手持激光笔 汇总</t>
  </si>
  <si>
    <t>手持激光测距仪</t>
  </si>
  <si>
    <t>手持激光测距仪 汇总</t>
  </si>
  <si>
    <t>手电筒</t>
  </si>
  <si>
    <t>手电筒 汇总</t>
  </si>
  <si>
    <t>手动火灾报警A62</t>
  </si>
  <si>
    <t>手动火灾报警A62 汇总</t>
  </si>
  <si>
    <t>疏散指示灯</t>
  </si>
  <si>
    <t>疏散指示灯 汇总</t>
  </si>
  <si>
    <t>输入输出模块A51</t>
  </si>
  <si>
    <t>输入输出模块A51 汇总</t>
  </si>
  <si>
    <t>输入输出模块A55</t>
  </si>
  <si>
    <t>输入输出模块A55 汇总</t>
  </si>
  <si>
    <t>输入输出模块A56</t>
  </si>
  <si>
    <t>输入输出模块A56 汇总</t>
  </si>
  <si>
    <t>输入输出模块A76</t>
  </si>
  <si>
    <t>输入输出模块A76 汇总</t>
  </si>
  <si>
    <t>双开</t>
  </si>
  <si>
    <t>双开 汇总</t>
  </si>
  <si>
    <t>双面单向楼层指示灯1F</t>
  </si>
  <si>
    <t>双面单向楼层指示灯1F 汇总</t>
  </si>
  <si>
    <t>双面单向楼层指示灯2F</t>
  </si>
  <si>
    <t>双面单向楼层指示灯2F 汇总</t>
  </si>
  <si>
    <t>双面单向指示灯</t>
  </si>
  <si>
    <t>双面单向指示灯 汇总</t>
  </si>
  <si>
    <t>双面楼层显示1F</t>
  </si>
  <si>
    <t>双面楼层显示1F 汇总</t>
  </si>
  <si>
    <t>双面楼层显示2F</t>
  </si>
  <si>
    <t>双面楼层显示2F 汇总</t>
  </si>
  <si>
    <t>双面楼层显示3F</t>
  </si>
  <si>
    <t>双面楼层显示3F 汇总</t>
  </si>
  <si>
    <t>双面楼层显示4F</t>
  </si>
  <si>
    <t>双面楼层显示4F 汇总</t>
  </si>
  <si>
    <t>双台盆下水管</t>
  </si>
  <si>
    <t>双台盆下水管 汇总</t>
  </si>
  <si>
    <t>水泵控制器</t>
  </si>
  <si>
    <t>水泵控制器 汇总</t>
  </si>
  <si>
    <t>水表20</t>
  </si>
  <si>
    <t>三诚电子</t>
  </si>
  <si>
    <t>水表20 汇总</t>
  </si>
  <si>
    <t>水表50</t>
  </si>
  <si>
    <t>水表50 汇总</t>
  </si>
  <si>
    <t>水表65</t>
  </si>
  <si>
    <t>水表65 汇总</t>
  </si>
  <si>
    <t>水处理总配电箱</t>
  </si>
  <si>
    <t>志通电力</t>
  </si>
  <si>
    <t>水处理总配电箱 汇总</t>
  </si>
  <si>
    <t>水箱</t>
  </si>
  <si>
    <t>水箱 汇总</t>
  </si>
  <si>
    <t>丝口法兰50</t>
  </si>
  <si>
    <t>丝口法兰50 汇总</t>
  </si>
  <si>
    <t>四开</t>
  </si>
  <si>
    <t>四开 汇总</t>
  </si>
  <si>
    <t>塑料管道阻火圈200</t>
  </si>
  <si>
    <t>塑料管道阻火圈200 汇总</t>
  </si>
  <si>
    <t>锁体</t>
  </si>
  <si>
    <t>锁体 汇总</t>
  </si>
  <si>
    <t>锁芯不通用</t>
  </si>
  <si>
    <t>锁芯不通用 汇总</t>
  </si>
  <si>
    <t>锁芯通用</t>
  </si>
  <si>
    <t>锁芯通用 汇总</t>
  </si>
  <si>
    <t>塔吊灯1000W</t>
  </si>
  <si>
    <t>塔吊灯1000W 汇总</t>
  </si>
  <si>
    <t>台盆立柱</t>
  </si>
  <si>
    <t>台盆立柱 汇总</t>
  </si>
  <si>
    <t>太阳能路灯150W</t>
  </si>
  <si>
    <t>太阳能路灯150W 汇总</t>
  </si>
  <si>
    <t>太阳能路灯200W</t>
  </si>
  <si>
    <t>太阳能路灯200W 汇总</t>
  </si>
  <si>
    <t>探测器底座</t>
  </si>
  <si>
    <t>探测器底座 汇总</t>
  </si>
  <si>
    <t>条形灯（次品）200*1200</t>
  </si>
  <si>
    <t>条形灯（次品）200*1200 汇总</t>
  </si>
  <si>
    <t>庭院灯4米</t>
  </si>
  <si>
    <t>庭院灯4米 汇总</t>
  </si>
  <si>
    <t>铜鼻子10</t>
  </si>
  <si>
    <t>铜鼻子10 汇总</t>
  </si>
  <si>
    <t>铜鼻子120</t>
  </si>
  <si>
    <t>铜鼻子120 汇总</t>
  </si>
  <si>
    <t>铜鼻子15</t>
  </si>
  <si>
    <t>铜鼻子15 汇总</t>
  </si>
  <si>
    <t>铜鼻子16</t>
  </si>
  <si>
    <t>铜鼻子16 汇总</t>
  </si>
  <si>
    <t>铜鼻子185</t>
  </si>
  <si>
    <t>铜鼻子185 汇总</t>
  </si>
  <si>
    <t>铜鼻子25</t>
  </si>
  <si>
    <t>铜鼻子25 汇总</t>
  </si>
  <si>
    <t>铜鼻子35</t>
  </si>
  <si>
    <t>铜鼻子35 汇总</t>
  </si>
  <si>
    <t>铜鼻子50</t>
  </si>
  <si>
    <t>铜鼻子50 汇总</t>
  </si>
  <si>
    <t>铜鼻子70</t>
  </si>
  <si>
    <t>铜鼻子70 汇总</t>
  </si>
  <si>
    <t>铜鼻子95</t>
  </si>
  <si>
    <t>铜鼻子95 汇总</t>
  </si>
  <si>
    <t>铜电缆10*2.5</t>
  </si>
  <si>
    <t>铜电缆10*2.5 汇总</t>
  </si>
  <si>
    <t>铜电缆2*2.5</t>
  </si>
  <si>
    <t>铜电缆2*2.5 汇总</t>
  </si>
  <si>
    <t>铜电缆20*2.5</t>
  </si>
  <si>
    <t>铜电缆20*2.5 汇总</t>
  </si>
  <si>
    <t>铜电缆3*10</t>
  </si>
  <si>
    <t>铜电缆3*10 汇总</t>
  </si>
  <si>
    <t>铜电缆3*16</t>
  </si>
  <si>
    <t>铜电缆3*16 汇总</t>
  </si>
  <si>
    <t>铜电缆3*2.5</t>
  </si>
  <si>
    <t>铜电缆3*2.5 汇总</t>
  </si>
  <si>
    <t>铜电缆3*25+1*16</t>
  </si>
  <si>
    <t>铜电缆3*25+1*16 汇总</t>
  </si>
  <si>
    <t>铜电缆3*4</t>
  </si>
  <si>
    <t>铜电缆3*4 汇总</t>
  </si>
  <si>
    <t>铜电缆3*70+2*35</t>
  </si>
  <si>
    <t>铜电缆3*70+2*35 汇总</t>
  </si>
  <si>
    <t>铜电缆4*150</t>
  </si>
  <si>
    <t>铜电缆4*150 汇总</t>
  </si>
  <si>
    <t>铜电缆4*4</t>
  </si>
  <si>
    <t>铜电缆4*4 汇总</t>
  </si>
  <si>
    <t>铜电缆4*70+1*35</t>
  </si>
  <si>
    <t>铜电缆4*70+1*35 汇总</t>
  </si>
  <si>
    <t>铜电缆5*10</t>
  </si>
  <si>
    <t>铜电缆5*10 汇总</t>
  </si>
  <si>
    <t>铜电缆5*16</t>
  </si>
  <si>
    <t>周优水</t>
  </si>
  <si>
    <t>铜电缆5*16 汇总</t>
  </si>
  <si>
    <t>铜电缆5*2.5</t>
  </si>
  <si>
    <t>铜电缆5*2.5 汇总</t>
  </si>
  <si>
    <t>铜电缆5*6</t>
  </si>
  <si>
    <t>铜电缆5*6 汇总</t>
  </si>
  <si>
    <t>铜电缆NG3*25+2*16</t>
  </si>
  <si>
    <t>启动楼层</t>
  </si>
  <si>
    <t>铜电缆NG3*25+2*16 汇总</t>
  </si>
  <si>
    <t>铜电缆NG3*95+2*50</t>
  </si>
  <si>
    <t>铜电缆NG3*95+2*50 汇总</t>
  </si>
  <si>
    <t>铜电缆NG5*16</t>
  </si>
  <si>
    <t>铜电缆NG5*16 汇总</t>
  </si>
  <si>
    <t>铜电线4平方</t>
  </si>
  <si>
    <t>铜电线4平方 汇总</t>
  </si>
  <si>
    <t>铜减压阀25</t>
  </si>
  <si>
    <t>铜减压阀25 汇总</t>
  </si>
  <si>
    <t>铜减压阀40</t>
  </si>
  <si>
    <t>铜减压阀40 汇总</t>
  </si>
  <si>
    <t>铜铝鼻子10</t>
  </si>
  <si>
    <t>铜铝鼻子10 汇总</t>
  </si>
  <si>
    <t>铜铝鼻子50</t>
  </si>
  <si>
    <t>铜铝鼻子50 汇总</t>
  </si>
  <si>
    <t>铜球阀16</t>
  </si>
  <si>
    <t>铜球阀16 汇总</t>
  </si>
  <si>
    <t>铜球阀25</t>
  </si>
  <si>
    <t>铜球阀25 汇总</t>
  </si>
  <si>
    <t>铜水表15</t>
  </si>
  <si>
    <t>铜水表15 汇总</t>
  </si>
  <si>
    <t>铜水表20</t>
  </si>
  <si>
    <t>铜水表20 汇总</t>
  </si>
  <si>
    <t>铜水表25</t>
  </si>
  <si>
    <t>铜水表25 汇总</t>
  </si>
  <si>
    <t>铜水表32</t>
  </si>
  <si>
    <t>铜水表32 汇总</t>
  </si>
  <si>
    <t>铜水表40</t>
  </si>
  <si>
    <t>铜水表40 汇总</t>
  </si>
  <si>
    <t>铜闸阀25</t>
  </si>
  <si>
    <t>铜闸阀25 汇总</t>
  </si>
  <si>
    <t>铜直接10</t>
  </si>
  <si>
    <t>铜直接10 汇总</t>
  </si>
  <si>
    <t>铜直接16</t>
  </si>
  <si>
    <t>铜直接16 汇总</t>
  </si>
  <si>
    <t>铜直接25</t>
  </si>
  <si>
    <t>铜直接25 汇总</t>
  </si>
  <si>
    <t>铜直接35</t>
  </si>
  <si>
    <t>铜直接35 汇总</t>
  </si>
  <si>
    <t>铜直接70</t>
  </si>
  <si>
    <t>铜直接70 汇总</t>
  </si>
  <si>
    <t>筒灯24W</t>
  </si>
  <si>
    <t>筒灯24W 汇总</t>
  </si>
  <si>
    <t>筒灯8W</t>
  </si>
  <si>
    <t>筒灯8W 汇总</t>
  </si>
  <si>
    <t>投光灯200W</t>
  </si>
  <si>
    <t>投光灯200W 汇总</t>
  </si>
  <si>
    <t>透明胶带</t>
  </si>
  <si>
    <t>透明胶带 汇总</t>
  </si>
  <si>
    <t>土工布</t>
  </si>
  <si>
    <t>土工布 汇总</t>
  </si>
  <si>
    <t>拖把池</t>
  </si>
  <si>
    <t>拖把池 汇总</t>
  </si>
  <si>
    <t>外丝25</t>
  </si>
  <si>
    <t>外丝25 汇总</t>
  </si>
  <si>
    <t>外丝直接16长100</t>
  </si>
  <si>
    <t>外丝直接16长100 汇总</t>
  </si>
  <si>
    <t>外丝直接16长80</t>
  </si>
  <si>
    <t>外丝直接16长80 汇总</t>
  </si>
  <si>
    <t>弯头25</t>
  </si>
  <si>
    <t>弯头25 汇总</t>
  </si>
  <si>
    <t>围挡1.5米</t>
  </si>
  <si>
    <t>围挡1.5米 汇总</t>
  </si>
  <si>
    <t>温度传感器</t>
  </si>
  <si>
    <t>温度传感器 汇总</t>
  </si>
  <si>
    <t>温感A20</t>
  </si>
  <si>
    <t>温感A20 汇总</t>
  </si>
  <si>
    <t>涡轮法兰蝶阀500</t>
  </si>
  <si>
    <t>涡轮法兰蝶阀500 汇总</t>
  </si>
  <si>
    <t>污水泵</t>
  </si>
  <si>
    <t>污水泵 汇总</t>
  </si>
  <si>
    <t>污水泵2000W</t>
  </si>
  <si>
    <t>污水泵2000W 汇总</t>
  </si>
  <si>
    <t>污水泵380V</t>
  </si>
  <si>
    <t>污水泵380V 汇总</t>
  </si>
  <si>
    <t>污水泵大号</t>
  </si>
  <si>
    <t>污水泵大号 汇总</t>
  </si>
  <si>
    <t>无缝焊管100</t>
  </si>
  <si>
    <t>无缝焊管100 汇总</t>
  </si>
  <si>
    <t>无缝焊管120</t>
  </si>
  <si>
    <t>无缝焊管120 汇总</t>
  </si>
  <si>
    <t>无缝焊管125</t>
  </si>
  <si>
    <t>无缝焊管125 汇总</t>
  </si>
  <si>
    <t>无缝焊管150</t>
  </si>
  <si>
    <t>无缝焊管150 汇总</t>
  </si>
  <si>
    <t>无缝焊管16</t>
  </si>
  <si>
    <t>无缝焊管16 汇总</t>
  </si>
  <si>
    <t>无缝焊管200</t>
  </si>
  <si>
    <t>无缝焊管200 汇总</t>
  </si>
  <si>
    <t>无缝焊管25</t>
  </si>
  <si>
    <t>无缝焊管25 汇总</t>
  </si>
  <si>
    <t>无缝焊管250</t>
  </si>
  <si>
    <t>无缝焊管250 汇总</t>
  </si>
  <si>
    <t>无缝焊管300</t>
  </si>
  <si>
    <t>无缝焊管300 汇总</t>
  </si>
  <si>
    <t>无缝焊管32</t>
  </si>
  <si>
    <t>无缝焊管32 汇总</t>
  </si>
  <si>
    <t>无缝焊管50</t>
  </si>
  <si>
    <t>无缝焊管50 汇总</t>
  </si>
  <si>
    <t>五孔</t>
  </si>
  <si>
    <t>五孔 汇总</t>
  </si>
  <si>
    <t>五孔USB</t>
  </si>
  <si>
    <t>五孔USB 汇总</t>
  </si>
  <si>
    <t>吸顶灯24W</t>
  </si>
  <si>
    <t>吸顶灯24W 汇总</t>
  </si>
  <si>
    <t>吸水吸尘器</t>
  </si>
  <si>
    <t>吸水吸尘器 汇总</t>
  </si>
  <si>
    <t>洗地机50MPA</t>
  </si>
  <si>
    <t>洗地机50MPA 汇总</t>
  </si>
  <si>
    <t>洗脸盆</t>
  </si>
  <si>
    <t>洗脸盆 汇总</t>
  </si>
  <si>
    <t>下水管</t>
  </si>
  <si>
    <t>下水管 汇总</t>
  </si>
  <si>
    <t>下水管Y型</t>
  </si>
  <si>
    <t>下水管Y型 汇总</t>
  </si>
  <si>
    <t>纤维网</t>
  </si>
  <si>
    <t>纤维网 汇总</t>
  </si>
  <si>
    <t>线槽</t>
  </si>
  <si>
    <t>线槽 汇总</t>
  </si>
  <si>
    <t>线管直接25</t>
  </si>
  <si>
    <t>线管直接25 汇总</t>
  </si>
  <si>
    <t>线型光束感烟火灾探测器</t>
  </si>
  <si>
    <t>线型光束感烟火灾探测器 汇总</t>
  </si>
  <si>
    <t>香蕉水</t>
  </si>
  <si>
    <t>香蕉水 汇总</t>
  </si>
  <si>
    <t>香蕉水10KG</t>
  </si>
  <si>
    <t>香蕉水10KG 汇总</t>
  </si>
  <si>
    <t>橡胶垫片100</t>
  </si>
  <si>
    <t>橡胶垫片100 汇总</t>
  </si>
  <si>
    <t>橡胶垫片200</t>
  </si>
  <si>
    <t>橡胶垫片200 汇总</t>
  </si>
  <si>
    <t>橡皮垫100</t>
  </si>
  <si>
    <t>橡皮垫100 汇总</t>
  </si>
  <si>
    <t>橡皮垫ND150</t>
  </si>
  <si>
    <t>橡皮垫ND150 汇总</t>
  </si>
  <si>
    <t>消防30度弯头165</t>
  </si>
  <si>
    <t>消防30度弯头165 汇总</t>
  </si>
  <si>
    <t>消防30度弯头219</t>
  </si>
  <si>
    <t>消防30度弯头219 汇总</t>
  </si>
  <si>
    <t>消防45度弯头114</t>
  </si>
  <si>
    <t>消防45度弯头114 汇总</t>
  </si>
  <si>
    <t>消防45度弯头165</t>
  </si>
  <si>
    <t>消防45度弯头165 汇总</t>
  </si>
  <si>
    <t>消防45度弯头76</t>
  </si>
  <si>
    <t>消防45度弯头76 汇总</t>
  </si>
  <si>
    <t>消防45度弯头89</t>
  </si>
  <si>
    <t>消防45度弯头89 汇总</t>
  </si>
  <si>
    <t>消防90度弯头150</t>
  </si>
  <si>
    <t>消防90度弯头150 汇总</t>
  </si>
  <si>
    <t>消防90度弯头165</t>
  </si>
  <si>
    <t>消防90度弯头165 汇总</t>
  </si>
  <si>
    <t>消防90度弯头76</t>
  </si>
  <si>
    <t>消防90度弯头76 汇总</t>
  </si>
  <si>
    <t>消防90度弯头89</t>
  </si>
  <si>
    <t>消防90度弯头89 汇总</t>
  </si>
  <si>
    <t>消防大小头114*40</t>
  </si>
  <si>
    <t>消防大小头114*40 汇总</t>
  </si>
  <si>
    <t>消防大小头114*50</t>
  </si>
  <si>
    <t>消防大小头114*50 汇总</t>
  </si>
  <si>
    <t>消防大小头114*76</t>
  </si>
  <si>
    <t>消防大小头114*76 汇总</t>
  </si>
  <si>
    <t>消防大小头114*89</t>
  </si>
  <si>
    <t>消防大小头114*89 汇总</t>
  </si>
  <si>
    <t>消防大小头165*114</t>
  </si>
  <si>
    <t>消防大小头165*114 汇总</t>
  </si>
  <si>
    <t>消防大小头165*25</t>
  </si>
  <si>
    <t>消防大小头165*25 汇总</t>
  </si>
  <si>
    <t>消防大小头165*42</t>
  </si>
  <si>
    <t>消防大小头165*42 汇总</t>
  </si>
  <si>
    <t>消防大小头165*48</t>
  </si>
  <si>
    <t>消防大小头165*48 汇总</t>
  </si>
  <si>
    <t>消防大小头165*50</t>
  </si>
  <si>
    <t>消防大小头165*50 汇总</t>
  </si>
  <si>
    <t>消防大小头165*70</t>
  </si>
  <si>
    <t>消防大小头165*70 汇总</t>
  </si>
  <si>
    <t>消防大小头165*76</t>
  </si>
  <si>
    <t>消防大小头165*76 汇总</t>
  </si>
  <si>
    <t>消防大小头165*89</t>
  </si>
  <si>
    <t>消防大小头165*89 汇总</t>
  </si>
  <si>
    <t>消防大小头219*50</t>
  </si>
  <si>
    <t>消防大小头219*50 汇总</t>
  </si>
  <si>
    <t>消防大小头65*32</t>
  </si>
  <si>
    <t>消防大小头65*32 汇总</t>
  </si>
  <si>
    <t>消防大小头76*25</t>
  </si>
  <si>
    <t>消防大小头76*25 汇总</t>
  </si>
  <si>
    <t>消防大小头76*70</t>
  </si>
  <si>
    <t>消防大小头76*70 汇总</t>
  </si>
  <si>
    <t>消防大小头89*40</t>
  </si>
  <si>
    <t>消防大小头89*40 汇总</t>
  </si>
  <si>
    <t>消防大小头89*76</t>
  </si>
  <si>
    <t>消防大小头89*76 汇总</t>
  </si>
  <si>
    <t>消防蝶阀100</t>
  </si>
  <si>
    <t>消防蝶阀100 汇总</t>
  </si>
  <si>
    <t>消防蝶阀150</t>
  </si>
  <si>
    <t>消防蝶阀150 汇总</t>
  </si>
  <si>
    <t>消防法兰219</t>
  </si>
  <si>
    <t>消防法兰219 汇总</t>
  </si>
  <si>
    <t>消防法兰头114</t>
  </si>
  <si>
    <t>消防法兰头114 汇总</t>
  </si>
  <si>
    <t>消防法兰头165</t>
  </si>
  <si>
    <t>消防法兰头165 汇总</t>
  </si>
  <si>
    <t>消防法兰头325</t>
  </si>
  <si>
    <t>消防法兰头325 汇总</t>
  </si>
  <si>
    <t>消防法兰头76</t>
  </si>
  <si>
    <t>消防法兰头76 汇总</t>
  </si>
  <si>
    <t>消防法兰头89</t>
  </si>
  <si>
    <t>消防法兰头89 汇总</t>
  </si>
  <si>
    <t>消防刚卡114</t>
  </si>
  <si>
    <t>消防刚卡114 汇总</t>
  </si>
  <si>
    <t>消防刚卡165</t>
  </si>
  <si>
    <t>消防刚卡165 汇总</t>
  </si>
  <si>
    <t>消防刚卡219</t>
  </si>
  <si>
    <t>消防刚卡219 汇总</t>
  </si>
  <si>
    <t>消防刚卡76</t>
  </si>
  <si>
    <t>消防刚卡76 汇总</t>
  </si>
  <si>
    <t>消防刚卡89</t>
  </si>
  <si>
    <t>消防刚卡89 汇总</t>
  </si>
  <si>
    <t>消防沟槽暗杆闸阀150</t>
  </si>
  <si>
    <t>消防沟槽暗杆闸阀150 汇总</t>
  </si>
  <si>
    <t>消防沟槽暗杆闸阀65</t>
  </si>
  <si>
    <t>消防沟槽暗杆闸阀65 汇总</t>
  </si>
  <si>
    <t>消防沟槽蝶阀100</t>
  </si>
  <si>
    <t>消防沟槽蝶阀100 汇总</t>
  </si>
  <si>
    <t>消防沟槽蝶阀80</t>
  </si>
  <si>
    <t>消防沟槽蝶阀80 汇总</t>
  </si>
  <si>
    <t>消防沟槽消防闸阀165</t>
  </si>
  <si>
    <t>消防沟槽消防闸阀165 汇总</t>
  </si>
  <si>
    <t>消防广播扬声器（吸顶式）SPK-XM</t>
  </si>
  <si>
    <t>消防广播扬声器（吸顶式）SPK-XM 汇总</t>
  </si>
  <si>
    <t>消防广播扬声器0</t>
  </si>
  <si>
    <t>消防广播扬声器0 汇总</t>
  </si>
  <si>
    <t>消防广播扬声器吸顶3W</t>
  </si>
  <si>
    <t>消防广播扬声器吸顶3W 汇总</t>
  </si>
  <si>
    <t>消防截止阀100</t>
  </si>
  <si>
    <t>消防截止阀100 汇总</t>
  </si>
  <si>
    <t>消防卷盘15</t>
  </si>
  <si>
    <t>消防卷盘15 汇总</t>
  </si>
  <si>
    <t>消防门1800</t>
  </si>
  <si>
    <t>消防门1800 汇总</t>
  </si>
  <si>
    <t>消防门模块</t>
  </si>
  <si>
    <t>消防门模块 汇总</t>
  </si>
  <si>
    <t>消防门锁</t>
  </si>
  <si>
    <t>消防门锁 汇总</t>
  </si>
  <si>
    <t>消防偏心大小头273*165</t>
  </si>
  <si>
    <t>消防偏心大小头273*165 汇总</t>
  </si>
  <si>
    <t>消防三通114</t>
  </si>
  <si>
    <t>消防三通114 汇总</t>
  </si>
  <si>
    <t>消防三通114*1/2</t>
  </si>
  <si>
    <t>消防三通114*1/2 汇总</t>
  </si>
  <si>
    <t>消防三通114*50</t>
  </si>
  <si>
    <t>消防三通114*50 汇总</t>
  </si>
  <si>
    <t>消防三通114*76</t>
  </si>
  <si>
    <t>消防三通114*76 汇总</t>
  </si>
  <si>
    <t>消防三通114*89</t>
  </si>
  <si>
    <t>消防三通114*89 汇总</t>
  </si>
  <si>
    <t>消防三通165</t>
  </si>
  <si>
    <t>消防三通165 汇总</t>
  </si>
  <si>
    <t>消防三通165*114</t>
  </si>
  <si>
    <t>消防三通165*114 汇总</t>
  </si>
  <si>
    <t>消防三通165*89</t>
  </si>
  <si>
    <t>消防三通165*89 汇总</t>
  </si>
  <si>
    <t>消防三通219</t>
  </si>
  <si>
    <t>消防三通219 汇总</t>
  </si>
  <si>
    <t>消防三通219*114</t>
  </si>
  <si>
    <t>消防三通219*114 汇总</t>
  </si>
  <si>
    <t>消防三通219*165</t>
  </si>
  <si>
    <t>消防三通219*165 汇总</t>
  </si>
  <si>
    <t>消防三通76</t>
  </si>
  <si>
    <t>消防三通76 汇总</t>
  </si>
  <si>
    <t>消防三通76*50</t>
  </si>
  <si>
    <t>消防三通76*50 汇总</t>
  </si>
  <si>
    <t>消防三通76*60</t>
  </si>
  <si>
    <t>消防三通76*60 汇总</t>
  </si>
  <si>
    <t>消防三通89</t>
  </si>
  <si>
    <t>消防三通89 汇总</t>
  </si>
  <si>
    <t>消防三通89*50</t>
  </si>
  <si>
    <t>消防三通89*50 汇总</t>
  </si>
  <si>
    <t>消防栓扳手65</t>
  </si>
  <si>
    <t>消防栓扳手65 汇总</t>
  </si>
  <si>
    <t>消防栓测压接头20</t>
  </si>
  <si>
    <t>消防栓测压接头20 汇总</t>
  </si>
  <si>
    <t>消防水泵结合器100</t>
  </si>
  <si>
    <t>消防水泵结合器100 汇总</t>
  </si>
  <si>
    <t>消防水泵结合器150</t>
  </si>
  <si>
    <t>消防水泵结合器150 汇总</t>
  </si>
  <si>
    <t>消防水带65</t>
  </si>
  <si>
    <t>消防水带65 汇总</t>
  </si>
  <si>
    <t>消防水流指示器150</t>
  </si>
  <si>
    <t>消防水流指示器150 汇总</t>
  </si>
  <si>
    <t>消防水枪头65</t>
  </si>
  <si>
    <t>消防水枪头65 汇总</t>
  </si>
  <si>
    <t>消防丝口三通114*70</t>
  </si>
  <si>
    <t>消防丝口三通114*70 汇总</t>
  </si>
  <si>
    <t>消防四通114</t>
  </si>
  <si>
    <t>消防四通114 汇总</t>
  </si>
  <si>
    <t>消防四通165</t>
  </si>
  <si>
    <t>消防四通165 汇总</t>
  </si>
  <si>
    <t>消防四通165*114</t>
  </si>
  <si>
    <t>消防四通165*114 汇总</t>
  </si>
  <si>
    <t>消防四通165*89</t>
  </si>
  <si>
    <t>消防四通165*89 汇总</t>
  </si>
  <si>
    <t>消防箱</t>
  </si>
  <si>
    <t>消防箱 汇总</t>
  </si>
  <si>
    <t>消防信号蝶阀100</t>
  </si>
  <si>
    <t>消防信号蝶阀100 汇总</t>
  </si>
  <si>
    <t>消防信号蝶阀150</t>
  </si>
  <si>
    <t>消防信号蝶阀150 汇总</t>
  </si>
  <si>
    <t>消防信号蝶阀80</t>
  </si>
  <si>
    <t>消防信号蝶阀80 汇总</t>
  </si>
  <si>
    <t>消防一体式沟槽减压孔板65</t>
  </si>
  <si>
    <t>消防一体式沟槽减压孔板65 汇总</t>
  </si>
  <si>
    <t>消防应急照明壁挂5W</t>
  </si>
  <si>
    <t>消防应急照明壁挂5W 汇总</t>
  </si>
  <si>
    <t>消防应急照明吸顶9W</t>
  </si>
  <si>
    <t>消防应急照明吸顶9W 汇总</t>
  </si>
  <si>
    <t>消防直接63</t>
  </si>
  <si>
    <t>消防直接63 汇总</t>
  </si>
  <si>
    <t>消火栓按钮A63</t>
  </si>
  <si>
    <t>消火栓按钮A63 汇总</t>
  </si>
  <si>
    <t>小便斗</t>
  </si>
  <si>
    <t>小便斗 汇总</t>
  </si>
  <si>
    <t>小便斗感应器</t>
  </si>
  <si>
    <t>小便斗感应器 汇总</t>
  </si>
  <si>
    <t>小电箱20位</t>
  </si>
  <si>
    <t>小电箱20位 汇总</t>
  </si>
  <si>
    <t>旋转减压稳压栓65</t>
  </si>
  <si>
    <t>旋转减压稳压栓65 汇总</t>
  </si>
  <si>
    <t>压力表</t>
  </si>
  <si>
    <t>压力表 汇总</t>
  </si>
  <si>
    <t>压力表2.5MPA</t>
  </si>
  <si>
    <t>压力表2.5MPA 汇总</t>
  </si>
  <si>
    <t>压力表管弯</t>
  </si>
  <si>
    <t>压力表管弯 汇总</t>
  </si>
  <si>
    <t>烟感A30</t>
  </si>
  <si>
    <t>烟感A30 汇总</t>
  </si>
  <si>
    <t>燕尾螺丝2CM</t>
  </si>
  <si>
    <t>燕尾螺丝2CM 汇总</t>
  </si>
  <si>
    <t>液态生料带</t>
  </si>
  <si>
    <t>液态生料带 汇总</t>
  </si>
  <si>
    <t>液位计</t>
  </si>
  <si>
    <t>液位计 汇总</t>
  </si>
  <si>
    <t>一氧化碳浓度探测器</t>
  </si>
  <si>
    <t>一氧化碳浓度探测器 汇总</t>
  </si>
  <si>
    <t>异形鼻子75</t>
  </si>
  <si>
    <t>异形鼻子75 汇总</t>
  </si>
  <si>
    <t>异型铜鼻子16</t>
  </si>
  <si>
    <t>异型铜鼻子16 汇总</t>
  </si>
  <si>
    <t>异型铜鼻子25</t>
  </si>
  <si>
    <t>异型铜鼻子25 汇总</t>
  </si>
  <si>
    <t>异型铜鼻子70</t>
  </si>
  <si>
    <t>异型铜鼻子70 汇总</t>
  </si>
  <si>
    <t>阴阳角</t>
  </si>
  <si>
    <t>阴阳角 汇总</t>
  </si>
  <si>
    <t>应急灯</t>
  </si>
  <si>
    <t>应急灯 汇总</t>
  </si>
  <si>
    <t>应急照明集中电源P301A</t>
  </si>
  <si>
    <t>应急照明集中电源P301A 汇总</t>
  </si>
  <si>
    <t>应急照明集中电源P301B</t>
  </si>
  <si>
    <t>应急照明集中电源P301B 汇总</t>
  </si>
  <si>
    <t>游标卡尺数显</t>
  </si>
  <si>
    <t>游标卡尺数显 汇总</t>
  </si>
  <si>
    <t>雨量传感器</t>
  </si>
  <si>
    <t>雨量传感器 汇总</t>
  </si>
  <si>
    <t>雨淋阀150</t>
  </si>
  <si>
    <t>雨淋阀150 汇总</t>
  </si>
  <si>
    <t>雨水箅子450*750</t>
  </si>
  <si>
    <t>黄来元</t>
  </si>
  <si>
    <t>雨水箅子450*750 汇总</t>
  </si>
  <si>
    <t>阅读灯</t>
  </si>
  <si>
    <t>阅读灯 汇总</t>
  </si>
  <si>
    <t>云朵灯0</t>
  </si>
  <si>
    <t>云朵灯0 汇总</t>
  </si>
  <si>
    <t>云石胶</t>
  </si>
  <si>
    <t>云石胶 汇总</t>
  </si>
  <si>
    <t>扎带5*400</t>
  </si>
  <si>
    <t>扎带5*400 汇总</t>
  </si>
  <si>
    <t>闸阀100</t>
  </si>
  <si>
    <t>闸阀100 汇总</t>
  </si>
  <si>
    <t>闸阀150</t>
  </si>
  <si>
    <t>巨天</t>
  </si>
  <si>
    <t>闸阀150 汇总</t>
  </si>
  <si>
    <t>闸阀200</t>
  </si>
  <si>
    <t>闸阀200 汇总</t>
  </si>
  <si>
    <t>闸阀32</t>
  </si>
  <si>
    <t>闸阀32 汇总</t>
  </si>
  <si>
    <t>闸阀40</t>
  </si>
  <si>
    <t>闸阀40 汇总</t>
  </si>
  <si>
    <t>闸阀65</t>
  </si>
  <si>
    <t>闸阀65 汇总</t>
  </si>
  <si>
    <t>闸阀80</t>
  </si>
  <si>
    <t>闸阀80 汇总</t>
  </si>
  <si>
    <t>止回阀</t>
  </si>
  <si>
    <t>止回阀 汇总</t>
  </si>
  <si>
    <t>止回阀100</t>
  </si>
  <si>
    <t>止回阀100 汇总</t>
  </si>
  <si>
    <t>止回阀65</t>
  </si>
  <si>
    <t>止回阀65 汇总</t>
  </si>
  <si>
    <t>纸巾架10</t>
  </si>
  <si>
    <t>纸巾架10 汇总</t>
  </si>
  <si>
    <t>指示灯AD16</t>
  </si>
  <si>
    <t>指示灯AD16 汇总</t>
  </si>
  <si>
    <t>智能电表</t>
  </si>
  <si>
    <t>智能电表 汇总</t>
  </si>
  <si>
    <t>智能水表</t>
  </si>
  <si>
    <t>智能水表 汇总</t>
  </si>
  <si>
    <t>置物架双层</t>
  </si>
  <si>
    <t>置物架双层 汇总</t>
  </si>
  <si>
    <t>中粗沙</t>
  </si>
  <si>
    <t>立方</t>
  </si>
  <si>
    <t>中粗沙 汇总</t>
  </si>
  <si>
    <t>中缝铝条</t>
  </si>
  <si>
    <t>中缝铝条 汇总</t>
  </si>
  <si>
    <t>中丝异径三通76*33</t>
  </si>
  <si>
    <t>中丝异径三通76*33 汇总</t>
  </si>
  <si>
    <t>中型壁挂安全出口</t>
  </si>
  <si>
    <t>中型壁挂安全出口 汇总</t>
  </si>
  <si>
    <t>中型壁挂地下室</t>
  </si>
  <si>
    <t>中型壁挂地下室 汇总</t>
  </si>
  <si>
    <t>中型壁挂楼层显示</t>
  </si>
  <si>
    <t>中型壁挂楼层显示 汇总</t>
  </si>
  <si>
    <t>中型壁挂疏散指示</t>
  </si>
  <si>
    <t>中型壁挂疏散指示 汇总</t>
  </si>
  <si>
    <t>中型壁挂双向疏散</t>
  </si>
  <si>
    <t>中型壁挂双向疏散 汇总</t>
  </si>
  <si>
    <t>中型壁挂屋顶</t>
  </si>
  <si>
    <t>中型壁挂屋顶 汇总</t>
  </si>
  <si>
    <t>中型壁挂右向</t>
  </si>
  <si>
    <t>中型壁挂右向 汇总</t>
  </si>
  <si>
    <t>中型壁挂左向</t>
  </si>
  <si>
    <t>中型壁挂左向 汇总</t>
  </si>
  <si>
    <t>中型吊挂双面楼层1F</t>
  </si>
  <si>
    <t>中型吊挂双面楼层1F 汇总</t>
  </si>
  <si>
    <t>铸铁井盖</t>
  </si>
  <si>
    <t>铸铁井盖 汇总</t>
  </si>
  <si>
    <t>锥形桶</t>
  </si>
  <si>
    <t>锥形桶 汇总</t>
  </si>
  <si>
    <t>自攻螺丝3.5</t>
  </si>
  <si>
    <t>自攻螺丝3.5 汇总</t>
  </si>
  <si>
    <t>阻火包</t>
  </si>
  <si>
    <t>阻火包 汇总</t>
  </si>
  <si>
    <t>阻燃板1800*600*85</t>
  </si>
  <si>
    <t>立方米</t>
  </si>
  <si>
    <t>阻燃板1800*600*85 汇总</t>
  </si>
  <si>
    <t>钻尾螺丝1.5</t>
  </si>
  <si>
    <t>钻尾螺丝1.5 汇总</t>
  </si>
  <si>
    <t>总计</t>
  </si>
  <si>
    <t>序号</t>
  </si>
  <si>
    <t>预算原值（元）</t>
  </si>
  <si>
    <t>合价（元）</t>
  </si>
  <si>
    <t>20平方/卷</t>
  </si>
  <si>
    <t>网上询价</t>
  </si>
  <si>
    <t>2.5吨/捆</t>
  </si>
  <si>
    <t>25KG/桶</t>
  </si>
  <si>
    <t>2吨/卷</t>
  </si>
  <si>
    <t>变压器1000KV</t>
  </si>
  <si>
    <t>本次出让不含</t>
  </si>
  <si>
    <t>变压器600KV</t>
  </si>
  <si>
    <t>水泵37KW@200mm</t>
  </si>
  <si>
    <t>水泵5.5KW@50mm</t>
  </si>
  <si>
    <t>水泵11KW@50mm</t>
  </si>
  <si>
    <t>水泵11KW@100mm</t>
  </si>
  <si>
    <t>水泵22KW@10mm</t>
  </si>
  <si>
    <t>床架</t>
  </si>
  <si>
    <t>空气源热泵机组KF870-X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</si>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</sst>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65"/>
  <sheetViews>
    <sheetView workbookViewId="0">
      <pane ySplit="1" topLeftCell="A4098" activePane="bottomLeft" state="frozen"/>
      <selection/>
      <selection pane="bottomLeft" activeCell="B1" sqref="B1:D1 B4:D4 B7:D7 B10:D10 B13:D13 B16:D16 B19:D19 B22:D22 B25:D25 B27:D27 B30:D30 B33:D33 B36:D36 B39:D39 B42:D42 B45:D45 B48:D48 B53:D53 B56:D56 B59:D59 B62:D62 B65:D65 B68:D68 B71:D71 B74:D74 B77:D77 B80:D80 B82:D82 B95:D95 B98:D98 B100:D100 B106:D106 B109:D109 B119:D119 B121:D121 B123:D123 B125:D125 B128:D128 B133:D133 B142:D142 B145:D145 B147:D147 B150:D150 B153:D153 B156:D156 B159:D159 B162:D162 B165:D165 B168:D168 B171:D171 B173:D173 B175:D175 B177:D177 B180:D180 B183:D183 B186:D186 B194:D194 B199:D199 B207:D207 B215:D215 B219:D219 B224:D224 B229:D229 B232:D232 B239:D239 B242:D242 B245:D245 B248:D248 B251:D251 B254:D254 B259:D259 B262:D262 B267:D267 B271:D271 B274:D274 B278:D278 B281:D281 B288:D288 B291:D291 B294:D294 B296:D296 B300:D300 B303:D303 B305:D305 B308:D308 B310:D310 B313:D313 B318:D318 B321:D321 B325:D325 B328:D328 B331:D331 B333:D333 B336:D336 B345:D345 B352:D352 B354:D354 B357:D357 B359:D359 B362:D362 B365:D365 B368:D368 B371:D371 B373:D373 B375:D375 B378:D378 B380:D380 B384:D384 B386:D386 B388:D388 B394:D394 B398:D398 B402:D402 B404:D404 B407:D407 B412:D412 B417:D417 B419:D419 B425:D425 B428:D428 B431:D431 B433:D433 B436:D436 B439:D439 B441:D441 B444:D444 B446:D446 B455:D455 B457:D457 B461:D461 B467:D467 B475:D475 B478:D478 B480:D480 B487:D487 B490:D490 B493:D493 B499:D499 B505:D505 B510:D510 B515:D515 B520:D520 B524:D524 B530:D530 B533:D533 B536:D536 B540:D540 B547:D547 B551:D551 B553:D553 B555:D555 B557:D557 B559:D559 B561:D561 B563:D563 B565:D565 B567:D567 B570:D570 B573:D573 B576:D576 B578:D578 B580:D580 B582:D582 B585:D585 B588:D588 B591:D591 B593:D593 B598:D598 B601:D601 B605:D605 B608:D608 B610:D610 B613:D613 B622:D622 B624:D624 B629:D629 B633:D633 B636:D636 B641:D641 B648:D648 B658:D658 B660:D660 B663:D663 B673:D673 B676:D676 B678:D678 B681:D681 B683:D683 B687:D687 B689:D689 B692:D692 B696:D696 B698:D698 B700:D700 B702:D702 B708:D708 B710:D710 B712:D712 B717:D717 B719:D719 B721:D721 B723:D723 B725:D725 B727:D727 B733:D733 B739:D739 B742:D742 B746:D746 B750:D750 B755:D755 B766:D766 B768:D768 B771:D771 B776:D776 B778:D778 B781:D781 B784:D784 B786:D786 B788:D788 B792:D792 B795:D795 B797:D797 B802:D802 B806:D806 B816:D816 B818:D818 B820:D820 B822:D822 B827:D827 B829:D829 B831:D831 B833:D833 B838:D838 B850:D850 B852:D852 B854:D854 B861:D861 B869:D869 B871:D871 B874:D874 B877:D877 B881:D881 B884:D884 B891:D891 B893:D893 B895:D895 B899:D899 B907:D907 B912:D912 B914:D914 B918:D918 B922:D922 B928:D928 B932:D932 B935:D935 B938:D938 B941:D941 B944:D944 B954:D954 B956:D956 B958:D958 B969:D969 B974:D974 B978:D978 B981:D981 B984:D984 B986:D986 B988:D988 B990:D990 B993:D993 B995:D995 B997:D997 B1002:D1002 B1008:D1008 B1010:D1010 B1014:D1014 B1016:D1016 B1018:D1018 B1020:D1020 B1023:D1023 B1025:D1025 B1028:D1028 B1030:D1030 B1033:D1033 B1035:D1035 B1037:D1037 B1042:D1042 B1054:D1054 B1057:D1057 B1059:D1059 B1061:D1061 B1066:D1066 B1068:D1068 B1071:D1071 B1074:D1074 B1076:D1076 B1081:D1081 B1083:D1083 B1088:D1088 B1090:D1090 B1092:D1092 B1095:D1095 B1097:D1097 B1101:D1101 B1103:D1103 B1105:D1105 B1112:D1112 B1114:D1114 B1120:D1120 B1129:D1129 B1134:D1134 B1136:D1136 B1141:D1141 B1146:D1146 B1150:D1150 B1156:D1156 B1158:D1158 B1164:D1164 B1167:D1167 B1170:D1170 B1173:D1173 B1176:D1176 B1179:D1179 B1182:D1182 B1185:D1185 B1188:D1188 B1192:D1192 B1194:D1194 B1196:D1196 B1198:D1198 B1200:D1200 B1202:D1202 B1204:D1204 B1206:D1206 B1209:D1209 B1212:D1212 B1217:D1217 B1219:D1219 B1221:D1221 B1224:D1224 B1227:D1227 B1230:D1230 B1232:D1232 B1234:D1234 B1236:D1236 B1238:D1238 B1240:D1240 B1242:D1242 B1244:D1244 B1246:D1246 B1249:D1249 B1256:D1256 B1259:D1259 B1262:D1262 B1266:D1266 B1269:D1269 B1272:D1272 B1281:D1281 B1287:D1287 B1290:D1290 B1292:D1292 B1294:D1294 B1296:D1296 B1298:D1298 B1304:D1304 B1307:D1307 B1310:D1310 B1313:D1313 B1316:D1316 B1318:D1318 B1321:D1321 B1324:D1324 B1327:D1327 B1330:D1330 B1338:D1338 B1350:D1350 B1352:D1352 B1364:D1364 B1367:D1367 B1371:D1371 B1374:D1374 B1377:D1377 B1380:D1380 B1383:D1383 B1386:D1386 B1389:D1389 B1392:D1392 B1394:D1394 B1398:D1398 B1401:D1401 B1408:D1408 B1411:D1411 B1420:D1420 B1423:D1423 B1426:D1426 B1431:D1431 B1434:D1434 B1437:D1437 B1441:D1441 B1444:D1444 B1447:D1447 B1450:D1450 B1453:D1453 B1456:D1456 B1459:D1459 B1462:D1462 B1465:D1465 B1468:D1468 B1474:D1474 B1477:D1477 B1482:D1482 B1485:D1485 B1494:D1494 B1498:D1498 B1501:D1501 B1508:D1508 B1510:D1510 B1512:D1512 B1515:D1515 B1517:D1517 B1519:D1519 B1524:D1524 B1527:D1527 B1533:D1533 B1536:D1536 B1538:D1538 B1540:D1540 B1544:D1544 B1546:D1546 B1548:D1548 B1550:D1550 B1552:D1552 B1554:D1554 B1556:D1556 B1558:D1558 B1560:D1560 B1562:D1562 B1564:D1564 B1566:D1566 B1568:D1568 B1571:D1571 B1573:D1573 B1577:D1577 B1580:D1580 B1582:D1582 B1584:D1584 B1587:D1587 B1589:D1589 B1591:D1591 B1599:D1599 B1601:D1601 B1604:D1604 B1607:D1607 B1614:D1614 B1616:D1616 B1619:D1619 B1622:D1622 B1624:D1624 B1631:D1631 B1634:D1634 B1639:D1639 B1644:D1644 B1647:D1647 B1649:D1649 B1652:D1652 B1655:D1655 B1660:D1660 B1665:D1665 B1667:D1667 B1670:D1670 B1672:D1672 B1675:D1675 B1677:D1677 B1679:D1679 B1682:D1682 B1685:D1685 B1687:D1687 B1690:D1690 B1692:D1692 B1695:D1695 B1697:D1697 B1700:D1700 B1702:D1702 B1704:D1704 B1706:D1706 B1709:D1709 B1711:D1711 B1714:D1714 B1716:D1716 B1718:D1718 B1720:D1720 B1722:D1722 B1724:D1724 B1726:D1726 B1728:D1728 B1730:D1730 B1732:D1732 B1734:D1734 B1736:D1736 B1740:D1740 B1742:D1742 B1744:D1744 B1746:D1746 B1748:D1748 B1750:D1750 B1752:D1752 B1754:D1754 B1756:D1756 B1758:D1758 B1760:D1760 B1762:D1762 B1765:D1765 B1767:D1767 B1769:D1769 B1771:D1771 B1773:D1773 B1777:D1777 B1779:D1779 B1781:D1781 B1785:D1785 B1787:D1787 B1789:D1789 B1791:D1791 B1793:D1793 B1795:D1795 B1797:D1797 B1799:D1799 B1801:D1801 B1803:D1803 B1805:D1805 B1809:D1809 B1811:D1811 B1813:D1813 B1815:D1815 B1818:D1818 B1820:D1820 B1822:D1822 B1824:D1824 B1826:D1826 B1828:D1828 B1830:D1830 B1834:D1834 B1836:D1836 B1838:D1838 B1840:D1840 B1842:D1842 B1844:D1844 B1846:D1846 B1850:D1850 B1853:D1853 B1860:D1860 B1863:D1863 B1871:D1871 B1874:D1874 B1876:D1876 B1878:D1878 B1880:D1880 B1882:D1882 B1884:D1884 B1886:D1886 B1888:D1888 B1890:D1890 B1892:D1892 B1896:D1896 B1899:D1899 B1909:D1909 B1913:D1913 B1921:D1921 B1924:D1924 B1927:D1927 B1929:D1929 B1932:D1932 B1935:D1935 B1938:D1938 B1941:D1941 B1944:D1944 B1949:D1949 B1957:D1957 B1966:D1966 B1969:D1969 B1976:D1976 B1979:D1979 B1982:D1982 B1987:D1987 B1992:D1992 B1995:D1995 B1999:D1999 B2001:D2001 B2004:D2004 B2006:D2006 B2009:D2009 B2017:D2017 B2019:D2019 B2021:D2021 B2023:D2023 B2025:D2025 B2028:D2028 B2031:D2031 B2034:D2034 B2037:D2037 B2041:D2041 B2045:D2045 B2052:D2052 B2055:D2055 B2058:D2058 B2063:D2063 B2066:D2066 B2069:D2069 B2072:D2072 B2074:D2074 B2077:D2077 B2080:D2080 B2083:D2083 B2086:D2086 B2088:D2088 B2090:D2090 B2092:D2092 B2094:D2094 B2097:D2097 B2101:D2101 B2103:D2103 B2105:D2105 B2108:D2108 B2110:D2110 B2113:D2113 B2115:D2115 B2117:D2117 B2119:D2119 B2121:D2121 B2123:D2123 B2125:D2125 B2127:D2127 B2129:D2129 B2131:D2131 B2133:D2133 B2135:D2135 B2137:D2137 B2139:D2139 B2141:D2141 B2143:D2143 B2146:D2146 B2149:D2149 B2151:D2151 B2153:D2153 B2156:D2156 B2158:D2158 B2160:D2160 B2162:D2162 B2165:D2165 B2167:D2167 B2171:D2171 B2174:D2174 B2177:D2177 B2179:D2179 B2181:D2181 B2185:D2185 B2189:D2189 B2195:D2195 B2198:D2198 B2201:D2201 B2203:D2203 B2207:D2207 B2210:D2210 B2215:D2215 B2218:D2218 B2221:D2221 B2224:D2224 B2226:D2226 B2228:D2228 B2230:D2230 B2232:D2232 B2234:D2234 B2236:D2236 B2238:D2238 B2240:D2240 B2243:D2243 B2245:D2245 B2247:D2247 B2249:D2249 B2251:D2251 B2253:D2253 B2255:D2255 B2257:D2257 B2259:D2259 B2261:D2261 B2263:D2263 B2265:D2265 B2267:D2267 B2269:D2269 B2271:D2271 B2274:D2274 B2277:D2277 B2280:D2280 B2282:D2282 B2285:D2285 B2288:D2288 B2291:D2291 B2294:D2294 B2299:D2299 B2302:D2302 B2305:D2305 B2307:D2307 B2309:D2309 B2312:D2312 B2314:D2314 B2319:D2319 B2322:D2322 B2326:D2326 B2331:D2331 B2335:D2335 B2338:D2338 B2341:D2341 B2344:D2344 B2347:D2347 B2349:D2349 B2354:D2354 B2361:D2361 B2365:D2365 B2368:D2368 B2370:D2370 B2372:D2372 B2375:D2375 B2378:D2378 B2381:D2381 B2384:D2384 B2386:D2386 B2388:D2388 B2391:D2391 B2396:D2396 B2398:D2398 B2401:D2401 B2404:D2404 B2407:D2407 B2415:D2415 B2417:D2417 B2420:D2420 B2425:D2425 B2429:D2429 B2432:D2432 B2434:D2434 B2442:D2442 B2445:D2445 B2448:D2448 B2451:D2451 B2454:D2454 B2457:D2457 B2478:D2478 B2483:D2483 B2486:D2486 B2499:D2499 B2502:D2502 B2505:D2505 B2509:D2509 B2517:D2517 B2523:D2523 B2526:D2526 B2529:D2529 B2532:D2532 B2535:D2535 B2537:D2537 B2540:D2540 B2544:D2544 B2547:D2547 B2550:D2550 B2552:D2552 B2555:D2555 B2559:D2559 B2561:D2561 B2566:D2566 B2569:D2569 B2573:D2573 B2576:D2576 B2580:D2580 B2588:D2588 B2593:D2593 B2605:D2605 B2608:D2608 B2611:D2611 B2614:D2614 B2617:D2617 B2620:D2620 B2623:D2623 B2626:D2626 B2630:D2630 B2638:D2638 B2641:D2641 B2644:D2644 B2647:D2647 B2653:D2653 B2656:D2656 B2660:D2660 B2663:D2663 B2666:D2666 B2669:D2669 B2673:D2673 B2676:D2676 B2679:D2679 B2682:D2682 B2687:D2687 B2690:D2690 B2698:D2698 B2703:D2703 B2709:D2709 B2714:D2714 B2717:D2717 B2722:D2722 B2725:D2725 B2730:D2730 B2732:D2732 B2734:D2734 B2737:D2737 B2739:D2739 B2741:D2741 B2743:D2743 B2745:D2745 B2747:D2747 B2749:D2749 B2751:D2751 B2753:D2753 B2755:D2755 B2757:D2757 B2759:D2759 B2761:D2761 B2763:D2763 B2765:D2765 B2767:D2767 B2769:D2769 B2771:D2771 B2773:D2773 B2775:D2775 B2777:D2777 B2779:D2779 B2781:D2781 B2783:D2783 B2785:D2785 B2787:D2787 B2789:D2789 B2792:D2792 B2795:D2795 B2797:D2797 B2800:D2800 B2803:D2803 B2809:D2809 B2812:D2812 B2815:D2815 B2817:D2817 B2820:D2820 B2823:D2823 B2826:D2826 B2829:D2829 B2832:D2832 B2835:D2835 B2838:D2838 B2841:D2841 B2844:D2844 B2846:D2846 B2851:D2851 B2859:D2859 B2872:D2872 B2875:D2875 B2878:D2878 B2880:D2880 B2885:D2885 B2888:D2888 B2893:D2893 B2897:D2897 B2900:D2900 B2903:D2903 B2909:D2909 B2912:D2912 B2915:D2915 B2918:D2918 B2921:D2921 B2923:D2923 B2926:D2926 B2929:D2929 B2936:D2936 B2939:D2939 B2942:D2942 B2945:D2945 B2948:D2948 B2952:D2952 B2957:D2957 B2960:D2960 B2963:D2963 B2966:D2966 B2969:D2969 B2972:D2972 B2975:D2975 B2978:D2978 B2989:D2989 B2992:D2992 B2995:D2995 B3002:D3002 B3007:D3007 B3010:D3010 B3014:D3014 B3017:D3017 B3022:D3022 B3025:D3025 B3028:D3028 B3035:D3035 B3042:D3042 B3050:D3050 B3053:D3053 B3056:D3056 B3059:D3059 B3062:D3062 B3065:D3065 B3068:D3068 B3071:D3071 B3074:D3074 B3080:D3080 B3086:D3086 B3091:D3091 B3094:D3094 B3097:D3097 B3102:D3102 B3105:D3105 B3109:D3109 B3112:D3112 B3116:D3116 B3121:D3121 B3124:D3124 B3127:D3127 B3130:D3130 B3138:D3138 B3140:D3140 B3142:D3142 B3144:D3144 B3146:D3146 B3148:D3148 B3150:D3150 B3152:D3152 B3159:D3159 B3162:D3162 B3165:D3165 B3168:D3168 B3173:D3173 B3176:D3176 B3181:D3181 B3183:D3183 B3185:D3185 B3187:D3187 B3195:D3195 B3198:D3198 B3202:D3202 B3208:D3208 B3212:D3212 B3217:D3217 B3225:D3225 B3228:D3228 B3231:D3231 B3234:D3234 B3237:D3237 B3240:D3240 B3243:D3243 B3246:D3246 B3251:D3251 B3254:D3254 B3260:D3260 B3263:D3263 B3269:D3269 B3272:D3272 B3279:D3279 B3282:D3282 B3285:D3285 B3287:D3287 B3290:D3290 B3293:D3293 B3296:D3296 B3304:D3304 B3307:D3307 B3310:D3310 B3315:D3315 B3321:D3321 B3323:D3323 B3328:D3328 B3330:D3330 B3333:D3333 B3335:D3335 B3340:D3340 B3342:D3342 B3346:D3346 B3348:D3348 B3350:D3350 B3352:D3352 B3354:D3354 B3356:D3356 B3368:D3368 B3370:D3370 B3375:D3375 B3377:D3377 B3380:D3380 B3383:D3383 B3399:D3399 B3401:D3401 B3404:D3404 B3407:D3407 B3410:D3410 B3415:D3415 B3427:D3427 B3430:D3430 B3434:D3434 B3440:D3440 B3442:D3442 B3445:D3445 B3450:D3450 B3453:D3453 B3456:D3456 B3459:D3459 B3462:D3462 B3465:D3465 B3471:D3471 B3474:D3474 B3477:D3477 B3480:D3480 B3483:D3483 B3486:D3486 B3489:D3489 B3492:D3492 B3495:D3495 B3498:D3498 B3501:D3501 B3504:D3504 B3507:D3507 B3510:D3510 B3513:D3513 B3516:D3516 B3524:D3524 B3527:D3527 B3530:D3530 B3533:D3533 B3536:D3536 B3539:D3539 B3542:D3542 B3545:D3545 B3554:D3554 B3557:D3557 B3560:D3560 B3563:D3563 B3568:D3568 B3571:D3571 B3573:D3573 B3575:D3575 B3577:D3577 B3579:D3579 B3581:D3581 B3583:D3583 B3585:D3585 B3587:D3587 B3589:D3589 B3591:D3591 B3593:D3593 B3602:D3602 B3610:D3610 B3619:D3619 B3622:D3622 B3625:D3625 B3628:D3628 B3637:D3637 B3648:D3648 B3651:D3651 B3660:D3660 B3664:D3664 B3667:D3667 B3670:D3670 B3672:D3672 B3675:D3675 B3680:D3680 B3683:D3683 B3686:D3686 B3688:D3688 B3690:D3690 B3694:D3694 B3698:D3698 B3700:D3700 B3704:D3704 B3707:D3707 B3710:D3710 B3720:D3720 B3723:D3723 B3725:D3725 B3727:D3727 B3729:D3729 B3731:D3731 B3733:D3733 B3735:D3735 B3737:D3737 B3739:D3739 B3741:D3741 B3743:D3743 B3745:D3745 B3749:D3749 B3751:D3751 B3753:D3753 B3755:D3755 B3757:D3757 B3759:D3759 B3762:D3762 B3766:D3766 B3768:D3768 B3770:D3770 B3774:D3774 B3780:D3780 B3783:D3783 B3791:D3791 B3793:D3793 B3798:D3798 B3802:D3802 B3808:D3808 B3818:D3818 B3823:D3823 B3825:D3825 B3830:D3830 B3832:D3832 B3834:D3834 B3837:D3837 B3841:D3841 B3844:D3844 B3850:D3850 B3852:D3852 B3860:D3860 B3863:D3863 B3866:D3866 B3870:D3870 B3872:D3872 B3876:D3876 B3878:D3878 B3880:D3880 B3884:D3884 B3886:D3886 B3890:D3890 B3896:D3896 B3898:D3898 B3900:D3900 B3902:D3902 B3908:D3908 B3911:D3911 B3913:D3913 B3915:D3915 B3917:D3917 B3919:D3919 B3930:D3930 B3936:D3936 B3938:D3938 B3940:D3940 B3945:D3945 B3948:D3948 B3951:D3951 B3953:D3953 B3955:D3955 B3957:D3957 B3959:D3959 B3961:D3961 B3964:D3964 B3967:D3967 B3974:D3974 B3977:D3977 B3980:D3980 B3985:D3985 B3993:D3993 B3996:D3996 B4001:D4001 B4004:D4004 B4008:D4008 B4015:D4015 B4018:D4018 B4024:D4024 B4029:D4029 B4035:D4035 B4044:D4044 B4049:D4049 B4052:D4052 B4054:D4054 B4056:D4056 B4059:D4059 B4062:D4062 B4065:D4065 B4068:D4068 B4071:D4071 B4076:D4076 B4082:D4082 B4089:D4089 B4092:D4092 B4095:D4095 B4098:D4098 B4104:D4104 B4115:D4115 B4118:D4118 B4122:D4122 B4127:D4127 B4132:D4132 B4135:D4135 B4140:D4140 B4143:D4143 B4145:D4145 B4150:D4150 B4156:D4156 B4159:D4159 B4163:D4163 B4167:D4167 B4170:D4170 B4173:D4173 B4176:D4176 B4179:D4179 B4182:D4182 B4185:D4185 B4188:D4188 B4191:D4191 B4199:D4199 B4202:D4202 B4205:D4205 B4213:D4213 B4216:D4216 B4219:D4219 B4229:D4229 B4236:D4236 B4239:D4239 B4245:D4245 B4248:D4248 B4255:D4255 B4257:D4257 B4260:D4260 B4264:D4264"/>
    </sheetView>
  </sheetViews>
  <sheetFormatPr defaultColWidth="9" defaultRowHeight="13.5" customHeight="1"/>
  <cols>
    <col min="1" max="1" width="9.125" style="1"/>
    <col min="2" max="2" width="36.875" style="1" customWidth="1"/>
    <col min="3" max="4" width="11.375" style="1" customWidth="1"/>
    <col min="5" max="5" width="16.375" style="1" customWidth="1"/>
    <col min="6" max="6" width="16.875" style="1" customWidth="1"/>
    <col min="7" max="8" width="14" style="1" customWidth="1"/>
    <col min="9" max="9" width="13.5" style="1" customWidth="1"/>
    <col min="10" max="10" width="14.875" style="1" customWidth="1"/>
    <col min="11" max="11" width="16.125" style="1" customWidth="1"/>
    <col min="12" max="16384" width="9" style="1"/>
  </cols>
  <sheetData>
    <row r="1" s="26" customFormat="1" ht="26" customHeight="1" spans="1:11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</row>
    <row r="2" s="26" customFormat="1" hidden="1" customHeight="1" outlineLevel="2" spans="1:11">
      <c r="A2" s="27">
        <v>45624</v>
      </c>
      <c r="B2" s="1" t="s">
        <v>11</v>
      </c>
      <c r="C2" s="1" t="s">
        <v>12</v>
      </c>
      <c r="D2" s="1">
        <f>E2-F2</f>
        <v>149</v>
      </c>
      <c r="E2" s="1">
        <v>149</v>
      </c>
      <c r="F2" s="1"/>
      <c r="G2" s="1" t="s">
        <v>13</v>
      </c>
      <c r="H2" s="1"/>
      <c r="I2" s="1"/>
      <c r="J2" s="1"/>
      <c r="K2" s="1"/>
    </row>
    <row r="3" s="26" customFormat="1" hidden="1" customHeight="1" outlineLevel="2" spans="1:11">
      <c r="A3" s="27">
        <v>45627</v>
      </c>
      <c r="B3" s="1" t="s">
        <v>11</v>
      </c>
      <c r="C3" s="1" t="s">
        <v>12</v>
      </c>
      <c r="D3" s="1">
        <f>E3-F3</f>
        <v>-149</v>
      </c>
      <c r="E3" s="1"/>
      <c r="F3" s="1">
        <v>149</v>
      </c>
      <c r="G3" s="1"/>
      <c r="H3" s="1" t="s">
        <v>14</v>
      </c>
      <c r="I3" s="1" t="s">
        <v>15</v>
      </c>
      <c r="J3" s="1" t="s">
        <v>16</v>
      </c>
      <c r="K3" s="1"/>
    </row>
    <row r="4" s="26" customFormat="1" customHeight="1" outlineLevel="1" collapsed="1" spans="1:11">
      <c r="A4" s="27"/>
      <c r="B4" s="28" t="s">
        <v>17</v>
      </c>
      <c r="C4" s="1"/>
      <c r="D4" s="1">
        <f>SUBTOTAL(9,D2:D3)</f>
        <v>0</v>
      </c>
      <c r="E4" s="1"/>
      <c r="F4" s="1"/>
      <c r="G4" s="1"/>
      <c r="H4" s="1"/>
      <c r="I4" s="1"/>
      <c r="J4" s="1"/>
      <c r="K4" s="1"/>
    </row>
    <row r="5" s="26" customFormat="1" hidden="1" customHeight="1" outlineLevel="2" spans="1:11">
      <c r="A5" s="27">
        <v>45596</v>
      </c>
      <c r="B5" s="1" t="s">
        <v>18</v>
      </c>
      <c r="C5" s="1" t="s">
        <v>19</v>
      </c>
      <c r="D5" s="1">
        <f>E5-F5</f>
        <v>400</v>
      </c>
      <c r="E5" s="1">
        <v>400</v>
      </c>
      <c r="F5" s="1"/>
      <c r="G5" s="1" t="s">
        <v>20</v>
      </c>
      <c r="H5" s="1"/>
      <c r="I5" s="1"/>
      <c r="J5" s="1"/>
      <c r="K5" s="1"/>
    </row>
    <row r="6" s="26" customFormat="1" hidden="1" customHeight="1" outlineLevel="2" spans="1:11">
      <c r="A6" s="27">
        <v>45607</v>
      </c>
      <c r="B6" s="1" t="s">
        <v>18</v>
      </c>
      <c r="C6" s="1" t="s">
        <v>19</v>
      </c>
      <c r="D6" s="1">
        <f>E6-F6</f>
        <v>-400</v>
      </c>
      <c r="E6" s="1"/>
      <c r="F6" s="1">
        <v>400</v>
      </c>
      <c r="G6" s="1"/>
      <c r="H6" s="1" t="s">
        <v>14</v>
      </c>
      <c r="I6" s="1" t="s">
        <v>21</v>
      </c>
      <c r="J6" s="1" t="s">
        <v>16</v>
      </c>
      <c r="K6" s="1"/>
    </row>
    <row r="7" s="26" customFormat="1" customHeight="1" outlineLevel="1" collapsed="1" spans="1:11">
      <c r="A7" s="27"/>
      <c r="B7" s="28" t="s">
        <v>22</v>
      </c>
      <c r="C7" s="1"/>
      <c r="D7" s="1">
        <f>SUBTOTAL(9,D5:D6)</f>
        <v>0</v>
      </c>
      <c r="E7" s="1"/>
      <c r="F7" s="1"/>
      <c r="G7" s="1"/>
      <c r="H7" s="1"/>
      <c r="I7" s="1"/>
      <c r="J7" s="1"/>
      <c r="K7" s="1"/>
    </row>
    <row r="8" s="26" customFormat="1" hidden="1" customHeight="1" outlineLevel="2" spans="1:11">
      <c r="A8" s="27">
        <v>45596</v>
      </c>
      <c r="B8" s="1" t="s">
        <v>23</v>
      </c>
      <c r="C8" s="1" t="s">
        <v>19</v>
      </c>
      <c r="D8" s="1">
        <f>E8-F8</f>
        <v>3</v>
      </c>
      <c r="E8" s="1">
        <v>3</v>
      </c>
      <c r="F8" s="1"/>
      <c r="G8" s="1" t="s">
        <v>20</v>
      </c>
      <c r="H8" s="1"/>
      <c r="I8" s="1"/>
      <c r="J8" s="1"/>
      <c r="K8" s="1"/>
    </row>
    <row r="9" s="26" customFormat="1" hidden="1" customHeight="1" outlineLevel="2" spans="1:11">
      <c r="A9" s="27">
        <v>45607</v>
      </c>
      <c r="B9" s="1" t="s">
        <v>23</v>
      </c>
      <c r="C9" s="1" t="s">
        <v>19</v>
      </c>
      <c r="D9" s="1">
        <f>E9-F9</f>
        <v>-3</v>
      </c>
      <c r="E9" s="1"/>
      <c r="F9" s="1">
        <v>3</v>
      </c>
      <c r="G9" s="1"/>
      <c r="H9" s="1" t="s">
        <v>14</v>
      </c>
      <c r="I9" s="1" t="s">
        <v>21</v>
      </c>
      <c r="J9" s="1" t="s">
        <v>16</v>
      </c>
      <c r="K9" s="1"/>
    </row>
    <row r="10" s="26" customFormat="1" customHeight="1" outlineLevel="1" collapsed="1" spans="1:11">
      <c r="A10" s="27"/>
      <c r="B10" s="28" t="s">
        <v>24</v>
      </c>
      <c r="C10" s="1"/>
      <c r="D10" s="1">
        <f>SUBTOTAL(9,D8:D9)</f>
        <v>0</v>
      </c>
      <c r="E10" s="1"/>
      <c r="F10" s="1"/>
      <c r="G10" s="1"/>
      <c r="H10" s="1"/>
      <c r="I10" s="1"/>
      <c r="J10" s="1"/>
      <c r="K10" s="1"/>
    </row>
    <row r="11" s="26" customFormat="1" hidden="1" customHeight="1" outlineLevel="2" spans="1:11">
      <c r="A11" s="27">
        <v>45596</v>
      </c>
      <c r="B11" s="1" t="s">
        <v>25</v>
      </c>
      <c r="C11" s="1" t="s">
        <v>12</v>
      </c>
      <c r="D11" s="1">
        <f>E11-F11</f>
        <v>60</v>
      </c>
      <c r="E11" s="1">
        <v>60</v>
      </c>
      <c r="F11" s="1"/>
      <c r="G11" s="1" t="s">
        <v>20</v>
      </c>
      <c r="H11" s="1"/>
      <c r="I11" s="1"/>
      <c r="J11" s="1"/>
      <c r="K11" s="1"/>
    </row>
    <row r="12" s="26" customFormat="1" hidden="1" customHeight="1" outlineLevel="2" spans="1:11">
      <c r="A12" s="27">
        <v>45607</v>
      </c>
      <c r="B12" s="1" t="s">
        <v>25</v>
      </c>
      <c r="C12" s="1" t="s">
        <v>19</v>
      </c>
      <c r="D12" s="1">
        <f>E12-F12</f>
        <v>-60</v>
      </c>
      <c r="E12" s="1"/>
      <c r="F12" s="1">
        <v>60</v>
      </c>
      <c r="G12" s="1"/>
      <c r="H12" s="1" t="s">
        <v>14</v>
      </c>
      <c r="I12" s="1" t="s">
        <v>21</v>
      </c>
      <c r="J12" s="1" t="s">
        <v>16</v>
      </c>
      <c r="K12" s="1"/>
    </row>
    <row r="13" s="26" customFormat="1" customHeight="1" outlineLevel="1" collapsed="1" spans="1:11">
      <c r="A13" s="27"/>
      <c r="B13" s="28" t="s">
        <v>26</v>
      </c>
      <c r="C13" s="1"/>
      <c r="D13" s="1">
        <f>SUBTOTAL(9,D11:D12)</f>
        <v>0</v>
      </c>
      <c r="E13" s="1"/>
      <c r="F13" s="1"/>
      <c r="G13" s="1"/>
      <c r="H13" s="1"/>
      <c r="I13" s="1"/>
      <c r="J13" s="1"/>
      <c r="K13" s="1"/>
    </row>
    <row r="14" s="26" customFormat="1" hidden="1" customHeight="1" outlineLevel="2" spans="1:11">
      <c r="A14" s="27">
        <v>45512</v>
      </c>
      <c r="B14" s="1" t="s">
        <v>27</v>
      </c>
      <c r="C14" s="1" t="s">
        <v>28</v>
      </c>
      <c r="D14" s="1">
        <f>E14-F14</f>
        <v>220</v>
      </c>
      <c r="E14" s="1">
        <v>220</v>
      </c>
      <c r="F14" s="1"/>
      <c r="G14" s="1" t="s">
        <v>13</v>
      </c>
      <c r="H14" s="1"/>
      <c r="I14" s="1"/>
      <c r="J14" s="1"/>
      <c r="K14" s="1"/>
    </row>
    <row r="15" s="26" customFormat="1" hidden="1" customHeight="1" outlineLevel="2" spans="1:11">
      <c r="A15" s="27">
        <v>45511</v>
      </c>
      <c r="B15" s="1" t="s">
        <v>27</v>
      </c>
      <c r="C15" s="1" t="s">
        <v>28</v>
      </c>
      <c r="D15" s="1">
        <f>E15-F15</f>
        <v>-220</v>
      </c>
      <c r="E15" s="1"/>
      <c r="F15" s="1">
        <v>220</v>
      </c>
      <c r="G15" s="1"/>
      <c r="H15" s="1" t="s">
        <v>14</v>
      </c>
      <c r="I15" s="1" t="s">
        <v>15</v>
      </c>
      <c r="J15" s="1" t="s">
        <v>29</v>
      </c>
      <c r="K15" s="1"/>
    </row>
    <row r="16" s="26" customFormat="1" customHeight="1" outlineLevel="1" collapsed="1" spans="1:11">
      <c r="A16" s="27"/>
      <c r="B16" s="28" t="s">
        <v>30</v>
      </c>
      <c r="C16" s="1"/>
      <c r="D16" s="1">
        <f>SUBTOTAL(9,D14:D15)</f>
        <v>0</v>
      </c>
      <c r="E16" s="1"/>
      <c r="F16" s="1"/>
      <c r="G16" s="1"/>
      <c r="H16" s="1"/>
      <c r="I16" s="1"/>
      <c r="J16" s="1"/>
      <c r="K16" s="1"/>
    </row>
    <row r="17" s="26" customFormat="1" hidden="1" customHeight="1" outlineLevel="2" spans="1:11">
      <c r="A17" s="27">
        <v>45512</v>
      </c>
      <c r="B17" s="1" t="s">
        <v>31</v>
      </c>
      <c r="C17" s="1" t="s">
        <v>28</v>
      </c>
      <c r="D17" s="1">
        <f>E17-F17</f>
        <v>46</v>
      </c>
      <c r="E17" s="1">
        <v>46</v>
      </c>
      <c r="F17" s="1"/>
      <c r="G17" s="1" t="s">
        <v>13</v>
      </c>
      <c r="H17" s="1"/>
      <c r="I17" s="1"/>
      <c r="J17" s="1"/>
      <c r="K17" s="1"/>
    </row>
    <row r="18" s="26" customFormat="1" hidden="1" customHeight="1" outlineLevel="2" spans="1:11">
      <c r="A18" s="27">
        <v>45511</v>
      </c>
      <c r="B18" s="1" t="s">
        <v>31</v>
      </c>
      <c r="C18" s="1" t="s">
        <v>28</v>
      </c>
      <c r="D18" s="1">
        <f>E18-F18</f>
        <v>-46</v>
      </c>
      <c r="E18" s="1"/>
      <c r="F18" s="1">
        <v>46</v>
      </c>
      <c r="G18" s="1"/>
      <c r="H18" s="1" t="s">
        <v>14</v>
      </c>
      <c r="I18" s="1" t="s">
        <v>15</v>
      </c>
      <c r="J18" s="1" t="s">
        <v>29</v>
      </c>
      <c r="K18" s="1"/>
    </row>
    <row r="19" s="26" customFormat="1" customHeight="1" outlineLevel="1" collapsed="1" spans="1:11">
      <c r="A19" s="27"/>
      <c r="B19" s="28" t="s">
        <v>32</v>
      </c>
      <c r="C19" s="1"/>
      <c r="D19" s="1">
        <f>SUBTOTAL(9,D17:D18)</f>
        <v>0</v>
      </c>
      <c r="E19" s="1"/>
      <c r="F19" s="1"/>
      <c r="G19" s="1"/>
      <c r="H19" s="1"/>
      <c r="I19" s="1"/>
      <c r="J19" s="1"/>
      <c r="K19" s="1"/>
    </row>
    <row r="20" s="26" customFormat="1" hidden="1" customHeight="1" outlineLevel="2" spans="1:11">
      <c r="A20" s="27">
        <v>45596</v>
      </c>
      <c r="B20" s="1" t="s">
        <v>33</v>
      </c>
      <c r="C20" s="1" t="s">
        <v>12</v>
      </c>
      <c r="D20" s="1">
        <f>E20-F20</f>
        <v>91</v>
      </c>
      <c r="E20" s="1">
        <v>91</v>
      </c>
      <c r="F20" s="1"/>
      <c r="G20" s="1" t="s">
        <v>20</v>
      </c>
      <c r="H20" s="1"/>
      <c r="I20" s="1"/>
      <c r="J20" s="1"/>
      <c r="K20" s="1"/>
    </row>
    <row r="21" s="26" customFormat="1" hidden="1" customHeight="1" outlineLevel="2" spans="1:11">
      <c r="A21" s="27">
        <v>45607</v>
      </c>
      <c r="B21" s="1" t="s">
        <v>33</v>
      </c>
      <c r="C21" s="1" t="s">
        <v>19</v>
      </c>
      <c r="D21" s="1">
        <f>E21-F21</f>
        <v>-91</v>
      </c>
      <c r="E21" s="1"/>
      <c r="F21" s="1">
        <v>91</v>
      </c>
      <c r="G21" s="1"/>
      <c r="H21" s="1" t="s">
        <v>14</v>
      </c>
      <c r="I21" s="1" t="s">
        <v>21</v>
      </c>
      <c r="J21" s="1" t="s">
        <v>16</v>
      </c>
      <c r="K21" s="1"/>
    </row>
    <row r="22" s="26" customFormat="1" customHeight="1" outlineLevel="1" collapsed="1" spans="1:11">
      <c r="A22" s="27"/>
      <c r="B22" s="28" t="s">
        <v>34</v>
      </c>
      <c r="C22" s="1"/>
      <c r="D22" s="1">
        <f>SUBTOTAL(9,D20:D21)</f>
        <v>0</v>
      </c>
      <c r="E22" s="1"/>
      <c r="F22" s="1"/>
      <c r="G22" s="1"/>
      <c r="H22" s="1"/>
      <c r="I22" s="1"/>
      <c r="J22" s="1"/>
      <c r="K22" s="1"/>
    </row>
    <row r="23" s="26" customFormat="1" hidden="1" customHeight="1" outlineLevel="2" spans="1:11">
      <c r="A23" s="27">
        <v>45596</v>
      </c>
      <c r="B23" s="1" t="s">
        <v>35</v>
      </c>
      <c r="C23" s="1" t="s">
        <v>12</v>
      </c>
      <c r="D23" s="1">
        <f>E23-F23</f>
        <v>50</v>
      </c>
      <c r="E23" s="1">
        <v>50</v>
      </c>
      <c r="F23" s="1"/>
      <c r="G23" s="1" t="s">
        <v>20</v>
      </c>
      <c r="H23" s="1"/>
      <c r="I23" s="1"/>
      <c r="J23" s="1"/>
      <c r="K23" s="1"/>
    </row>
    <row r="24" s="26" customFormat="1" hidden="1" customHeight="1" outlineLevel="2" spans="1:11">
      <c r="A24" s="27">
        <v>45607</v>
      </c>
      <c r="B24" s="1" t="s">
        <v>35</v>
      </c>
      <c r="C24" s="1" t="s">
        <v>19</v>
      </c>
      <c r="D24" s="1">
        <f>E24-F24</f>
        <v>-50</v>
      </c>
      <c r="E24" s="1"/>
      <c r="F24" s="1">
        <v>50</v>
      </c>
      <c r="G24" s="1"/>
      <c r="H24" s="1" t="s">
        <v>14</v>
      </c>
      <c r="I24" s="1" t="s">
        <v>21</v>
      </c>
      <c r="J24" s="1" t="s">
        <v>16</v>
      </c>
      <c r="K24" s="1"/>
    </row>
    <row r="25" s="26" customFormat="1" customHeight="1" outlineLevel="1" collapsed="1" spans="1:11">
      <c r="A25" s="27"/>
      <c r="B25" s="28" t="s">
        <v>36</v>
      </c>
      <c r="C25" s="1"/>
      <c r="D25" s="1">
        <f>SUBTOTAL(9,D23:D24)</f>
        <v>0</v>
      </c>
      <c r="E25" s="1"/>
      <c r="F25" s="1"/>
      <c r="G25" s="1"/>
      <c r="H25" s="1"/>
      <c r="I25" s="1"/>
      <c r="J25" s="1"/>
      <c r="K25" s="1"/>
    </row>
    <row r="26" s="26" customFormat="1" hidden="1" customHeight="1" outlineLevel="2" spans="1:11">
      <c r="A26" s="27">
        <v>45661</v>
      </c>
      <c r="B26" s="1" t="s">
        <v>37</v>
      </c>
      <c r="C26" s="1" t="s">
        <v>19</v>
      </c>
      <c r="D26" s="1">
        <f>E26-F26</f>
        <v>-10</v>
      </c>
      <c r="E26" s="1"/>
      <c r="F26" s="29">
        <v>10</v>
      </c>
      <c r="G26" s="1"/>
      <c r="H26" s="1" t="s">
        <v>38</v>
      </c>
      <c r="I26" s="1" t="s">
        <v>39</v>
      </c>
      <c r="J26" s="1" t="s">
        <v>39</v>
      </c>
      <c r="K26" s="1"/>
    </row>
    <row r="27" s="26" customFormat="1" customHeight="1" outlineLevel="1" collapsed="1" spans="1:11">
      <c r="A27" s="27"/>
      <c r="B27" s="28" t="s">
        <v>40</v>
      </c>
      <c r="C27" s="1"/>
      <c r="D27" s="1">
        <f>SUBTOTAL(9,D26)</f>
        <v>-10</v>
      </c>
      <c r="E27" s="1"/>
      <c r="F27" s="29"/>
      <c r="G27" s="1"/>
      <c r="H27" s="1"/>
      <c r="I27" s="1"/>
      <c r="J27" s="1"/>
      <c r="K27" s="1"/>
    </row>
    <row r="28" s="26" customFormat="1" hidden="1" customHeight="1" outlineLevel="2" spans="1:11">
      <c r="A28" s="27">
        <v>45596</v>
      </c>
      <c r="B28" s="1" t="s">
        <v>41</v>
      </c>
      <c r="C28" s="1" t="s">
        <v>19</v>
      </c>
      <c r="D28" s="1">
        <f>E28-F28</f>
        <v>40</v>
      </c>
      <c r="E28" s="1">
        <v>40</v>
      </c>
      <c r="F28" s="1"/>
      <c r="G28" s="1" t="s">
        <v>20</v>
      </c>
      <c r="H28" s="1"/>
      <c r="I28" s="1"/>
      <c r="J28" s="1"/>
      <c r="K28" s="1"/>
    </row>
    <row r="29" s="26" customFormat="1" hidden="1" customHeight="1" outlineLevel="2" spans="1:11">
      <c r="A29" s="27">
        <v>45607</v>
      </c>
      <c r="B29" s="1" t="s">
        <v>41</v>
      </c>
      <c r="C29" s="1" t="s">
        <v>19</v>
      </c>
      <c r="D29" s="1">
        <f>E29-F29</f>
        <v>-40</v>
      </c>
      <c r="E29" s="1"/>
      <c r="F29" s="1">
        <v>40</v>
      </c>
      <c r="G29" s="1"/>
      <c r="H29" s="1" t="s">
        <v>14</v>
      </c>
      <c r="I29" s="1" t="s">
        <v>21</v>
      </c>
      <c r="J29" s="1" t="s">
        <v>16</v>
      </c>
      <c r="K29" s="1"/>
    </row>
    <row r="30" s="26" customFormat="1" customHeight="1" outlineLevel="1" collapsed="1" spans="1:11">
      <c r="A30" s="27"/>
      <c r="B30" s="28" t="s">
        <v>42</v>
      </c>
      <c r="C30" s="1"/>
      <c r="D30" s="1">
        <f>SUBTOTAL(9,D28:D29)</f>
        <v>0</v>
      </c>
      <c r="E30" s="1"/>
      <c r="F30" s="1"/>
      <c r="G30" s="1"/>
      <c r="H30" s="1"/>
      <c r="I30" s="1"/>
      <c r="J30" s="1"/>
      <c r="K30" s="1"/>
    </row>
    <row r="31" s="26" customFormat="1" hidden="1" customHeight="1" outlineLevel="2" spans="1:11">
      <c r="A31" s="27">
        <v>45596</v>
      </c>
      <c r="B31" s="1" t="s">
        <v>43</v>
      </c>
      <c r="C31" s="1" t="s">
        <v>19</v>
      </c>
      <c r="D31" s="1">
        <f>E31-F31</f>
        <v>70</v>
      </c>
      <c r="E31" s="1">
        <v>70</v>
      </c>
      <c r="F31" s="1"/>
      <c r="G31" s="1" t="s">
        <v>20</v>
      </c>
      <c r="H31" s="1"/>
      <c r="I31" s="1"/>
      <c r="J31" s="1"/>
      <c r="K31" s="1"/>
    </row>
    <row r="32" s="26" customFormat="1" hidden="1" customHeight="1" outlineLevel="2" spans="1:11">
      <c r="A32" s="27">
        <v>45607</v>
      </c>
      <c r="B32" s="1" t="s">
        <v>43</v>
      </c>
      <c r="C32" s="1" t="s">
        <v>19</v>
      </c>
      <c r="D32" s="1">
        <f>E32-F32</f>
        <v>-70</v>
      </c>
      <c r="E32" s="1"/>
      <c r="F32" s="1">
        <v>70</v>
      </c>
      <c r="G32" s="1"/>
      <c r="H32" s="1" t="s">
        <v>14</v>
      </c>
      <c r="I32" s="1" t="s">
        <v>21</v>
      </c>
      <c r="J32" s="1" t="s">
        <v>16</v>
      </c>
      <c r="K32" s="1"/>
    </row>
    <row r="33" s="26" customFormat="1" customHeight="1" outlineLevel="1" collapsed="1" spans="1:11">
      <c r="A33" s="27"/>
      <c r="B33" s="28" t="s">
        <v>44</v>
      </c>
      <c r="C33" s="1"/>
      <c r="D33" s="1">
        <f>SUBTOTAL(9,D31:D32)</f>
        <v>0</v>
      </c>
      <c r="E33" s="1"/>
      <c r="F33" s="1"/>
      <c r="G33" s="1"/>
      <c r="H33" s="1"/>
      <c r="I33" s="1"/>
      <c r="J33" s="1"/>
      <c r="K33" s="1"/>
    </row>
    <row r="34" s="26" customFormat="1" hidden="1" customHeight="1" outlineLevel="2" spans="1:11">
      <c r="A34" s="27">
        <v>45596</v>
      </c>
      <c r="B34" s="1" t="s">
        <v>45</v>
      </c>
      <c r="C34" s="1" t="s">
        <v>19</v>
      </c>
      <c r="D34" s="1">
        <f>E34-F34</f>
        <v>10</v>
      </c>
      <c r="E34" s="1">
        <v>10</v>
      </c>
      <c r="F34" s="1"/>
      <c r="G34" s="1" t="s">
        <v>20</v>
      </c>
      <c r="H34" s="1"/>
      <c r="I34" s="1"/>
      <c r="J34" s="1"/>
      <c r="K34" s="1"/>
    </row>
    <row r="35" s="26" customFormat="1" hidden="1" customHeight="1" outlineLevel="2" spans="1:11">
      <c r="A35" s="27">
        <v>45607</v>
      </c>
      <c r="B35" s="1" t="s">
        <v>45</v>
      </c>
      <c r="C35" s="1" t="s">
        <v>19</v>
      </c>
      <c r="D35" s="1">
        <f>E35-F35</f>
        <v>-10</v>
      </c>
      <c r="E35" s="1"/>
      <c r="F35" s="1">
        <v>10</v>
      </c>
      <c r="G35" s="1"/>
      <c r="H35" s="1" t="s">
        <v>14</v>
      </c>
      <c r="I35" s="1" t="s">
        <v>21</v>
      </c>
      <c r="J35" s="1" t="s">
        <v>16</v>
      </c>
      <c r="K35" s="1"/>
    </row>
    <row r="36" s="26" customFormat="1" customHeight="1" outlineLevel="1" collapsed="1" spans="1:11">
      <c r="A36" s="27"/>
      <c r="B36" s="28" t="s">
        <v>46</v>
      </c>
      <c r="C36" s="1"/>
      <c r="D36" s="1">
        <f>SUBTOTAL(9,D34:D35)</f>
        <v>0</v>
      </c>
      <c r="E36" s="1"/>
      <c r="F36" s="1"/>
      <c r="G36" s="1"/>
      <c r="H36" s="1"/>
      <c r="I36" s="1"/>
      <c r="J36" s="1"/>
      <c r="K36" s="1"/>
    </row>
    <row r="37" s="26" customFormat="1" hidden="1" customHeight="1" outlineLevel="2" spans="1:11">
      <c r="A37" s="27">
        <v>45994</v>
      </c>
      <c r="B37" s="1" t="s">
        <v>47</v>
      </c>
      <c r="C37" s="1" t="s">
        <v>19</v>
      </c>
      <c r="D37" s="1">
        <f>E37-F37</f>
        <v>7</v>
      </c>
      <c r="E37" s="1">
        <v>7</v>
      </c>
      <c r="F37" s="1"/>
      <c r="G37" s="1" t="s">
        <v>48</v>
      </c>
      <c r="H37" s="1"/>
      <c r="I37" s="1"/>
      <c r="J37" s="1"/>
      <c r="K37" s="1"/>
    </row>
    <row r="38" s="26" customFormat="1" hidden="1" customHeight="1" outlineLevel="2" spans="1:11">
      <c r="A38" s="27">
        <v>46015</v>
      </c>
      <c r="B38" s="1" t="s">
        <v>47</v>
      </c>
      <c r="C38" s="1" t="s">
        <v>19</v>
      </c>
      <c r="D38" s="1">
        <f>E38-F38</f>
        <v>-7</v>
      </c>
      <c r="E38" s="1"/>
      <c r="F38" s="1">
        <v>7</v>
      </c>
      <c r="G38" s="1"/>
      <c r="H38" s="1" t="s">
        <v>49</v>
      </c>
      <c r="I38" s="1" t="s">
        <v>50</v>
      </c>
      <c r="J38" s="1" t="s">
        <v>16</v>
      </c>
      <c r="K38" s="1"/>
    </row>
    <row r="39" s="26" customFormat="1" customHeight="1" outlineLevel="1" collapsed="1" spans="1:11">
      <c r="A39" s="27"/>
      <c r="B39" s="28" t="s">
        <v>51</v>
      </c>
      <c r="C39" s="1"/>
      <c r="D39" s="1">
        <f>SUBTOTAL(9,D37:D38)</f>
        <v>0</v>
      </c>
      <c r="E39" s="1"/>
      <c r="F39" s="1"/>
      <c r="G39" s="1"/>
      <c r="H39" s="1"/>
      <c r="I39" s="1"/>
      <c r="J39" s="1"/>
      <c r="K39" s="1"/>
    </row>
    <row r="40" s="26" customFormat="1" hidden="1" customHeight="1" outlineLevel="2" spans="1:11">
      <c r="A40" s="27">
        <v>45490</v>
      </c>
      <c r="B40" s="1" t="s">
        <v>52</v>
      </c>
      <c r="C40" s="1" t="s">
        <v>19</v>
      </c>
      <c r="D40" s="1">
        <f>E40-F40</f>
        <v>80</v>
      </c>
      <c r="E40" s="1">
        <v>80</v>
      </c>
      <c r="F40" s="1"/>
      <c r="G40" s="1" t="s">
        <v>20</v>
      </c>
      <c r="H40" s="1"/>
      <c r="I40" s="1"/>
      <c r="J40" s="1"/>
      <c r="K40" s="1" t="s">
        <v>53</v>
      </c>
    </row>
    <row r="41" s="26" customFormat="1" hidden="1" customHeight="1" outlineLevel="2" spans="1:11">
      <c r="A41" s="27">
        <v>45493</v>
      </c>
      <c r="B41" s="1" t="s">
        <v>52</v>
      </c>
      <c r="C41" s="1" t="s">
        <v>19</v>
      </c>
      <c r="D41" s="1">
        <f>E41-F41</f>
        <v>-80</v>
      </c>
      <c r="E41" s="1"/>
      <c r="F41" s="1">
        <v>80</v>
      </c>
      <c r="G41" s="1"/>
      <c r="H41" s="1" t="s">
        <v>14</v>
      </c>
      <c r="I41" s="1" t="s">
        <v>21</v>
      </c>
      <c r="J41" s="1" t="s">
        <v>16</v>
      </c>
      <c r="K41" s="1"/>
    </row>
    <row r="42" s="26" customFormat="1" customHeight="1" outlineLevel="1" collapsed="1" spans="1:11">
      <c r="A42" s="27"/>
      <c r="B42" s="28" t="s">
        <v>54</v>
      </c>
      <c r="C42" s="1"/>
      <c r="D42" s="1">
        <f>SUBTOTAL(9,D40:D41)</f>
        <v>0</v>
      </c>
      <c r="E42" s="1"/>
      <c r="F42" s="1"/>
      <c r="G42" s="1"/>
      <c r="H42" s="1"/>
      <c r="I42" s="1"/>
      <c r="J42" s="1"/>
      <c r="K42" s="1"/>
    </row>
    <row r="43" s="26" customFormat="1" hidden="1" customHeight="1" outlineLevel="2" spans="1:11">
      <c r="A43" s="27">
        <v>45490</v>
      </c>
      <c r="B43" s="1" t="s">
        <v>55</v>
      </c>
      <c r="C43" s="1" t="s">
        <v>19</v>
      </c>
      <c r="D43" s="1">
        <f>E43-F43</f>
        <v>50</v>
      </c>
      <c r="E43" s="1">
        <v>50</v>
      </c>
      <c r="F43" s="1"/>
      <c r="G43" s="1" t="s">
        <v>20</v>
      </c>
      <c r="H43" s="1"/>
      <c r="I43" s="1"/>
      <c r="J43" s="1"/>
      <c r="K43" s="1" t="s">
        <v>53</v>
      </c>
    </row>
    <row r="44" s="26" customFormat="1" hidden="1" customHeight="1" outlineLevel="2" spans="1:11">
      <c r="A44" s="27">
        <v>45493</v>
      </c>
      <c r="B44" s="1" t="s">
        <v>55</v>
      </c>
      <c r="C44" s="1" t="s">
        <v>19</v>
      </c>
      <c r="D44" s="1">
        <f>E44-F44</f>
        <v>-50</v>
      </c>
      <c r="E44" s="1"/>
      <c r="F44" s="1">
        <v>50</v>
      </c>
      <c r="G44" s="1"/>
      <c r="H44" s="1" t="s">
        <v>14</v>
      </c>
      <c r="I44" s="1" t="s">
        <v>21</v>
      </c>
      <c r="J44" s="1" t="s">
        <v>16</v>
      </c>
      <c r="K44" s="1"/>
    </row>
    <row r="45" s="26" customFormat="1" customHeight="1" outlineLevel="1" collapsed="1" spans="1:11">
      <c r="A45" s="27"/>
      <c r="B45" s="28" t="s">
        <v>56</v>
      </c>
      <c r="C45" s="1"/>
      <c r="D45" s="1">
        <f>SUBTOTAL(9,D43:D44)</f>
        <v>0</v>
      </c>
      <c r="E45" s="1"/>
      <c r="F45" s="1"/>
      <c r="G45" s="1"/>
      <c r="H45" s="1"/>
      <c r="I45" s="1"/>
      <c r="J45" s="1"/>
      <c r="K45" s="1"/>
    </row>
    <row r="46" s="26" customFormat="1" hidden="1" customHeight="1" outlineLevel="2" spans="1:11">
      <c r="A46" s="27">
        <v>45490</v>
      </c>
      <c r="B46" s="1" t="s">
        <v>57</v>
      </c>
      <c r="C46" s="1" t="s">
        <v>19</v>
      </c>
      <c r="D46" s="1">
        <f>E46-F46</f>
        <v>60</v>
      </c>
      <c r="E46" s="1">
        <v>60</v>
      </c>
      <c r="F46" s="1"/>
      <c r="G46" s="1" t="s">
        <v>20</v>
      </c>
      <c r="H46" s="1"/>
      <c r="I46" s="1"/>
      <c r="J46" s="1"/>
      <c r="K46" s="1" t="s">
        <v>53</v>
      </c>
    </row>
    <row r="47" s="26" customFormat="1" hidden="1" customHeight="1" outlineLevel="2" spans="1:11">
      <c r="A47" s="27">
        <v>45493</v>
      </c>
      <c r="B47" s="1" t="s">
        <v>57</v>
      </c>
      <c r="C47" s="1" t="s">
        <v>19</v>
      </c>
      <c r="D47" s="1">
        <f>E47-F47</f>
        <v>-60</v>
      </c>
      <c r="E47" s="1"/>
      <c r="F47" s="1">
        <v>60</v>
      </c>
      <c r="G47" s="1"/>
      <c r="H47" s="1" t="s">
        <v>14</v>
      </c>
      <c r="I47" s="1" t="s">
        <v>21</v>
      </c>
      <c r="J47" s="1" t="s">
        <v>16</v>
      </c>
      <c r="K47" s="1"/>
    </row>
    <row r="48" s="26" customFormat="1" customHeight="1" outlineLevel="1" collapsed="1" spans="1:11">
      <c r="A48" s="27"/>
      <c r="B48" s="28" t="s">
        <v>58</v>
      </c>
      <c r="C48" s="1"/>
      <c r="D48" s="1">
        <f>SUBTOTAL(9,D46:D47)</f>
        <v>0</v>
      </c>
      <c r="E48" s="1"/>
      <c r="F48" s="1"/>
      <c r="G48" s="1"/>
      <c r="H48" s="1"/>
      <c r="I48" s="1"/>
      <c r="J48" s="1"/>
      <c r="K48" s="1"/>
    </row>
    <row r="49" s="26" customFormat="1" hidden="1" customHeight="1" outlineLevel="2" spans="1:11">
      <c r="A49" s="27">
        <v>45502</v>
      </c>
      <c r="B49" s="1" t="s">
        <v>59</v>
      </c>
      <c r="C49" s="1" t="s">
        <v>60</v>
      </c>
      <c r="D49" s="1">
        <f>E49-F49</f>
        <v>4</v>
      </c>
      <c r="E49" s="1">
        <v>4</v>
      </c>
      <c r="F49" s="1"/>
      <c r="G49" s="1" t="s">
        <v>61</v>
      </c>
      <c r="H49" s="1"/>
      <c r="I49" s="1"/>
      <c r="J49" s="1"/>
      <c r="K49" s="1"/>
    </row>
    <row r="50" s="26" customFormat="1" hidden="1" customHeight="1" outlineLevel="2" spans="1:11">
      <c r="A50" s="27">
        <v>45504</v>
      </c>
      <c r="B50" s="1" t="s">
        <v>59</v>
      </c>
      <c r="C50" s="1" t="s">
        <v>60</v>
      </c>
      <c r="D50" s="1">
        <f>E50-F50</f>
        <v>-4</v>
      </c>
      <c r="E50" s="1"/>
      <c r="F50" s="1">
        <v>4</v>
      </c>
      <c r="G50" s="1"/>
      <c r="H50" s="1" t="s">
        <v>62</v>
      </c>
      <c r="I50" s="1" t="s">
        <v>63</v>
      </c>
      <c r="J50" s="1" t="s">
        <v>64</v>
      </c>
      <c r="K50" s="1"/>
    </row>
    <row r="51" s="26" customFormat="1" hidden="1" customHeight="1" outlineLevel="2" spans="1:11">
      <c r="A51" s="27">
        <v>45519</v>
      </c>
      <c r="B51" s="1" t="s">
        <v>59</v>
      </c>
      <c r="C51" s="1" t="s">
        <v>65</v>
      </c>
      <c r="D51" s="1">
        <f>E51-F51</f>
        <v>4</v>
      </c>
      <c r="E51" s="1">
        <v>4</v>
      </c>
      <c r="F51" s="1"/>
      <c r="G51" s="1" t="s">
        <v>61</v>
      </c>
      <c r="H51" s="1"/>
      <c r="I51" s="1"/>
      <c r="J51" s="1"/>
      <c r="K51" s="1"/>
    </row>
    <row r="52" s="26" customFormat="1" hidden="1" customHeight="1" outlineLevel="2" spans="1:11">
      <c r="A52" s="27">
        <v>45525</v>
      </c>
      <c r="B52" s="1" t="s">
        <v>59</v>
      </c>
      <c r="C52" s="1" t="s">
        <v>65</v>
      </c>
      <c r="D52" s="1">
        <f>E52-F52</f>
        <v>-4</v>
      </c>
      <c r="E52" s="1"/>
      <c r="F52" s="1">
        <v>4</v>
      </c>
      <c r="G52" s="1"/>
      <c r="H52" s="1" t="s">
        <v>62</v>
      </c>
      <c r="I52" s="1" t="s">
        <v>63</v>
      </c>
      <c r="J52" s="1" t="s">
        <v>64</v>
      </c>
      <c r="K52" s="1"/>
    </row>
    <row r="53" s="26" customFormat="1" customHeight="1" outlineLevel="1" collapsed="1" spans="1:11">
      <c r="A53" s="27"/>
      <c r="B53" s="28" t="s">
        <v>66</v>
      </c>
      <c r="C53" s="1"/>
      <c r="D53" s="1">
        <f>SUBTOTAL(9,D49:D52)</f>
        <v>0</v>
      </c>
      <c r="E53" s="1"/>
      <c r="F53" s="1"/>
      <c r="G53" s="1"/>
      <c r="H53" s="1"/>
      <c r="I53" s="1"/>
      <c r="J53" s="1"/>
      <c r="K53" s="1"/>
    </row>
    <row r="54" s="26" customFormat="1" hidden="1" customHeight="1" outlineLevel="2" spans="1:11">
      <c r="A54" s="27">
        <v>45596</v>
      </c>
      <c r="B54" s="1" t="s">
        <v>67</v>
      </c>
      <c r="C54" s="1" t="s">
        <v>19</v>
      </c>
      <c r="D54" s="1">
        <f>E54-F54</f>
        <v>14</v>
      </c>
      <c r="E54" s="1">
        <v>14</v>
      </c>
      <c r="F54" s="1"/>
      <c r="G54" s="1" t="s">
        <v>20</v>
      </c>
      <c r="H54" s="1"/>
      <c r="I54" s="1"/>
      <c r="J54" s="1"/>
      <c r="K54" s="1"/>
    </row>
    <row r="55" s="26" customFormat="1" hidden="1" customHeight="1" outlineLevel="2" spans="1:11">
      <c r="A55" s="27">
        <v>45607</v>
      </c>
      <c r="B55" s="1" t="s">
        <v>67</v>
      </c>
      <c r="C55" s="1" t="s">
        <v>19</v>
      </c>
      <c r="D55" s="1">
        <f>E55-F55</f>
        <v>-14</v>
      </c>
      <c r="E55" s="1"/>
      <c r="F55" s="1">
        <v>14</v>
      </c>
      <c r="G55" s="1"/>
      <c r="H55" s="1" t="s">
        <v>14</v>
      </c>
      <c r="I55" s="1" t="s">
        <v>21</v>
      </c>
      <c r="J55" s="1" t="s">
        <v>16</v>
      </c>
      <c r="K55" s="1"/>
    </row>
    <row r="56" s="26" customFormat="1" customHeight="1" outlineLevel="1" collapsed="1" spans="1:11">
      <c r="A56" s="27"/>
      <c r="B56" s="28" t="s">
        <v>68</v>
      </c>
      <c r="C56" s="1"/>
      <c r="D56" s="1">
        <f>SUBTOTAL(9,D54:D55)</f>
        <v>0</v>
      </c>
      <c r="E56" s="1"/>
      <c r="F56" s="1"/>
      <c r="G56" s="1"/>
      <c r="H56" s="1"/>
      <c r="I56" s="1"/>
      <c r="J56" s="1"/>
      <c r="K56" s="1"/>
    </row>
    <row r="57" s="26" customFormat="1" hidden="1" customHeight="1" outlineLevel="2" spans="1:11">
      <c r="A57" s="27">
        <v>45596</v>
      </c>
      <c r="B57" s="1" t="s">
        <v>69</v>
      </c>
      <c r="C57" s="1" t="s">
        <v>19</v>
      </c>
      <c r="D57" s="1">
        <f>E57-F57</f>
        <v>100</v>
      </c>
      <c r="E57" s="1">
        <v>100</v>
      </c>
      <c r="F57" s="1"/>
      <c r="G57" s="1" t="s">
        <v>20</v>
      </c>
      <c r="H57" s="1"/>
      <c r="I57" s="1"/>
      <c r="J57" s="1"/>
      <c r="K57" s="1"/>
    </row>
    <row r="58" s="26" customFormat="1" hidden="1" customHeight="1" outlineLevel="2" spans="1:11">
      <c r="A58" s="27">
        <v>45607</v>
      </c>
      <c r="B58" s="1" t="s">
        <v>69</v>
      </c>
      <c r="C58" s="1" t="s">
        <v>19</v>
      </c>
      <c r="D58" s="1">
        <f>E58-F58</f>
        <v>-100</v>
      </c>
      <c r="E58" s="1"/>
      <c r="F58" s="1">
        <v>100</v>
      </c>
      <c r="G58" s="1"/>
      <c r="H58" s="1" t="s">
        <v>14</v>
      </c>
      <c r="I58" s="1" t="s">
        <v>21</v>
      </c>
      <c r="J58" s="1" t="s">
        <v>16</v>
      </c>
      <c r="K58" s="1"/>
    </row>
    <row r="59" s="26" customFormat="1" customHeight="1" outlineLevel="1" collapsed="1" spans="1:11">
      <c r="A59" s="27"/>
      <c r="B59" s="28" t="s">
        <v>70</v>
      </c>
      <c r="C59" s="1"/>
      <c r="D59" s="1">
        <f>SUBTOTAL(9,D57:D58)</f>
        <v>0</v>
      </c>
      <c r="E59" s="1"/>
      <c r="F59" s="1"/>
      <c r="G59" s="1"/>
      <c r="H59" s="1"/>
      <c r="I59" s="1"/>
      <c r="J59" s="1"/>
      <c r="K59" s="1"/>
    </row>
    <row r="60" s="26" customFormat="1" hidden="1" customHeight="1" outlineLevel="2" spans="1:11">
      <c r="A60" s="27">
        <v>45596</v>
      </c>
      <c r="B60" s="1" t="s">
        <v>71</v>
      </c>
      <c r="C60" s="1" t="s">
        <v>19</v>
      </c>
      <c r="D60" s="1">
        <f>E60-F60</f>
        <v>300</v>
      </c>
      <c r="E60" s="1">
        <v>300</v>
      </c>
      <c r="F60" s="1"/>
      <c r="G60" s="1" t="s">
        <v>20</v>
      </c>
      <c r="H60" s="1"/>
      <c r="I60" s="1"/>
      <c r="J60" s="1"/>
      <c r="K60" s="1"/>
    </row>
    <row r="61" s="26" customFormat="1" hidden="1" customHeight="1" outlineLevel="2" spans="1:11">
      <c r="A61" s="27">
        <v>45607</v>
      </c>
      <c r="B61" s="1" t="s">
        <v>71</v>
      </c>
      <c r="C61" s="1" t="s">
        <v>19</v>
      </c>
      <c r="D61" s="1">
        <f>E61-F61</f>
        <v>-300</v>
      </c>
      <c r="E61" s="1"/>
      <c r="F61" s="1">
        <v>300</v>
      </c>
      <c r="G61" s="1"/>
      <c r="H61" s="1" t="s">
        <v>14</v>
      </c>
      <c r="I61" s="1" t="s">
        <v>21</v>
      </c>
      <c r="J61" s="1" t="s">
        <v>16</v>
      </c>
      <c r="K61" s="1"/>
    </row>
    <row r="62" s="26" customFormat="1" customHeight="1" outlineLevel="1" collapsed="1" spans="1:11">
      <c r="A62" s="27"/>
      <c r="B62" s="28" t="s">
        <v>72</v>
      </c>
      <c r="C62" s="1"/>
      <c r="D62" s="1">
        <f>SUBTOTAL(9,D60:D61)</f>
        <v>0</v>
      </c>
      <c r="E62" s="1"/>
      <c r="F62" s="1"/>
      <c r="G62" s="1"/>
      <c r="H62" s="1"/>
      <c r="I62" s="1"/>
      <c r="J62" s="1"/>
      <c r="K62" s="1"/>
    </row>
    <row r="63" s="26" customFormat="1" hidden="1" customHeight="1" outlineLevel="2" spans="1:11">
      <c r="A63" s="27">
        <v>45596</v>
      </c>
      <c r="B63" s="1" t="s">
        <v>73</v>
      </c>
      <c r="C63" s="1" t="s">
        <v>19</v>
      </c>
      <c r="D63" s="1">
        <f>E63-F63</f>
        <v>20</v>
      </c>
      <c r="E63" s="1">
        <v>20</v>
      </c>
      <c r="F63" s="1"/>
      <c r="G63" s="1" t="s">
        <v>20</v>
      </c>
      <c r="H63" s="1"/>
      <c r="I63" s="1"/>
      <c r="J63" s="1"/>
      <c r="K63" s="1"/>
    </row>
    <row r="64" s="26" customFormat="1" hidden="1" customHeight="1" outlineLevel="2" spans="1:11">
      <c r="A64" s="27">
        <v>45607</v>
      </c>
      <c r="B64" s="1" t="s">
        <v>73</v>
      </c>
      <c r="C64" s="1" t="s">
        <v>19</v>
      </c>
      <c r="D64" s="1">
        <f>E64-F64</f>
        <v>-20</v>
      </c>
      <c r="E64" s="1"/>
      <c r="F64" s="1">
        <v>20</v>
      </c>
      <c r="G64" s="1"/>
      <c r="H64" s="1" t="s">
        <v>14</v>
      </c>
      <c r="I64" s="1" t="s">
        <v>21</v>
      </c>
      <c r="J64" s="1" t="s">
        <v>16</v>
      </c>
      <c r="K64" s="1"/>
    </row>
    <row r="65" s="26" customFormat="1" customHeight="1" outlineLevel="1" collapsed="1" spans="1:11">
      <c r="A65" s="27"/>
      <c r="B65" s="28" t="s">
        <v>74</v>
      </c>
      <c r="C65" s="1"/>
      <c r="D65" s="1">
        <f>SUBTOTAL(9,D63:D64)</f>
        <v>0</v>
      </c>
      <c r="E65" s="1"/>
      <c r="F65" s="1"/>
      <c r="G65" s="1"/>
      <c r="H65" s="1"/>
      <c r="I65" s="1"/>
      <c r="J65" s="1"/>
      <c r="K65" s="1"/>
    </row>
    <row r="66" s="26" customFormat="1" hidden="1" customHeight="1" outlineLevel="2" spans="1:11">
      <c r="A66" s="27">
        <v>45596</v>
      </c>
      <c r="B66" s="1" t="s">
        <v>75</v>
      </c>
      <c r="C66" s="1" t="s">
        <v>19</v>
      </c>
      <c r="D66" s="1">
        <f>E66-F66</f>
        <v>200</v>
      </c>
      <c r="E66" s="1">
        <v>200</v>
      </c>
      <c r="F66" s="1"/>
      <c r="G66" s="1" t="s">
        <v>20</v>
      </c>
      <c r="H66" s="1"/>
      <c r="I66" s="1"/>
      <c r="J66" s="1"/>
      <c r="K66" s="1"/>
    </row>
    <row r="67" s="26" customFormat="1" hidden="1" customHeight="1" outlineLevel="2" spans="1:11">
      <c r="A67" s="27">
        <v>45607</v>
      </c>
      <c r="B67" s="1" t="s">
        <v>75</v>
      </c>
      <c r="C67" s="1" t="s">
        <v>19</v>
      </c>
      <c r="D67" s="1">
        <f>E67-F67</f>
        <v>-200</v>
      </c>
      <c r="E67" s="1"/>
      <c r="F67" s="1">
        <v>200</v>
      </c>
      <c r="G67" s="1"/>
      <c r="H67" s="1" t="s">
        <v>14</v>
      </c>
      <c r="I67" s="1" t="s">
        <v>21</v>
      </c>
      <c r="J67" s="1" t="s">
        <v>16</v>
      </c>
      <c r="K67" s="1"/>
    </row>
    <row r="68" s="26" customFormat="1" customHeight="1" outlineLevel="1" collapsed="1" spans="1:11">
      <c r="A68" s="27"/>
      <c r="B68" s="28" t="s">
        <v>76</v>
      </c>
      <c r="C68" s="1"/>
      <c r="D68" s="1">
        <f>SUBTOTAL(9,D66:D67)</f>
        <v>0</v>
      </c>
      <c r="E68" s="1"/>
      <c r="F68" s="1"/>
      <c r="G68" s="1"/>
      <c r="H68" s="1"/>
      <c r="I68" s="1"/>
      <c r="J68" s="1"/>
      <c r="K68" s="1"/>
    </row>
    <row r="69" s="26" customFormat="1" hidden="1" customHeight="1" outlineLevel="2" spans="1:11">
      <c r="A69" s="27">
        <v>45596</v>
      </c>
      <c r="B69" s="1" t="s">
        <v>77</v>
      </c>
      <c r="C69" s="1" t="s">
        <v>19</v>
      </c>
      <c r="D69" s="1">
        <f>E69-F69</f>
        <v>300</v>
      </c>
      <c r="E69" s="1">
        <v>300</v>
      </c>
      <c r="F69" s="1"/>
      <c r="G69" s="1" t="s">
        <v>20</v>
      </c>
      <c r="H69" s="1"/>
      <c r="I69" s="1"/>
      <c r="J69" s="1"/>
      <c r="K69" s="1"/>
    </row>
    <row r="70" s="26" customFormat="1" hidden="1" customHeight="1" outlineLevel="2" spans="1:11">
      <c r="A70" s="27">
        <v>45607</v>
      </c>
      <c r="B70" s="1" t="s">
        <v>77</v>
      </c>
      <c r="C70" s="1" t="s">
        <v>19</v>
      </c>
      <c r="D70" s="1">
        <f>E70-F70</f>
        <v>-300</v>
      </c>
      <c r="E70" s="1"/>
      <c r="F70" s="1">
        <v>300</v>
      </c>
      <c r="G70" s="1"/>
      <c r="H70" s="1" t="s">
        <v>14</v>
      </c>
      <c r="I70" s="1" t="s">
        <v>21</v>
      </c>
      <c r="J70" s="1" t="s">
        <v>16</v>
      </c>
      <c r="K70" s="1"/>
    </row>
    <row r="71" s="26" customFormat="1" customHeight="1" outlineLevel="1" collapsed="1" spans="1:11">
      <c r="A71" s="27"/>
      <c r="B71" s="28" t="s">
        <v>78</v>
      </c>
      <c r="C71" s="1"/>
      <c r="D71" s="1">
        <f>SUBTOTAL(9,D69:D70)</f>
        <v>0</v>
      </c>
      <c r="E71" s="1"/>
      <c r="F71" s="1"/>
      <c r="G71" s="1"/>
      <c r="H71" s="1"/>
      <c r="I71" s="1"/>
      <c r="J71" s="1"/>
      <c r="K71" s="1"/>
    </row>
    <row r="72" s="26" customFormat="1" hidden="1" customHeight="1" outlineLevel="2" spans="1:11">
      <c r="A72" s="27">
        <v>45596</v>
      </c>
      <c r="B72" s="1" t="s">
        <v>79</v>
      </c>
      <c r="C72" s="1" t="s">
        <v>19</v>
      </c>
      <c r="D72" s="1">
        <f>E72-F72</f>
        <v>200</v>
      </c>
      <c r="E72" s="1">
        <v>200</v>
      </c>
      <c r="F72" s="1"/>
      <c r="G72" s="1" t="s">
        <v>20</v>
      </c>
      <c r="H72" s="1"/>
      <c r="I72" s="1"/>
      <c r="J72" s="1"/>
      <c r="K72" s="1"/>
    </row>
    <row r="73" s="26" customFormat="1" hidden="1" customHeight="1" outlineLevel="2" spans="1:11">
      <c r="A73" s="27">
        <v>45607</v>
      </c>
      <c r="B73" s="1" t="s">
        <v>79</v>
      </c>
      <c r="C73" s="1" t="s">
        <v>19</v>
      </c>
      <c r="D73" s="1">
        <f>E73-F73</f>
        <v>-200</v>
      </c>
      <c r="E73" s="1"/>
      <c r="F73" s="1">
        <v>200</v>
      </c>
      <c r="G73" s="1"/>
      <c r="H73" s="1" t="s">
        <v>14</v>
      </c>
      <c r="I73" s="1" t="s">
        <v>21</v>
      </c>
      <c r="J73" s="1" t="s">
        <v>16</v>
      </c>
      <c r="K73" s="1"/>
    </row>
    <row r="74" s="26" customFormat="1" customHeight="1" outlineLevel="1" collapsed="1" spans="1:11">
      <c r="A74" s="27"/>
      <c r="B74" s="28" t="s">
        <v>80</v>
      </c>
      <c r="C74" s="1"/>
      <c r="D74" s="1">
        <f>SUBTOTAL(9,D72:D73)</f>
        <v>0</v>
      </c>
      <c r="E74" s="1"/>
      <c r="F74" s="1"/>
      <c r="G74" s="1"/>
      <c r="H74" s="1"/>
      <c r="I74" s="1"/>
      <c r="J74" s="1"/>
      <c r="K74" s="1"/>
    </row>
    <row r="75" s="26" customFormat="1" hidden="1" customHeight="1" outlineLevel="2" spans="1:11">
      <c r="A75" s="27">
        <v>45596</v>
      </c>
      <c r="B75" s="1" t="s">
        <v>81</v>
      </c>
      <c r="C75" s="1" t="s">
        <v>19</v>
      </c>
      <c r="D75" s="1">
        <f>E75-F75</f>
        <v>30</v>
      </c>
      <c r="E75" s="1">
        <v>30</v>
      </c>
      <c r="F75" s="1"/>
      <c r="G75" s="1" t="s">
        <v>20</v>
      </c>
      <c r="H75" s="1"/>
      <c r="I75" s="1"/>
      <c r="J75" s="1"/>
      <c r="K75" s="1"/>
    </row>
    <row r="76" s="26" customFormat="1" hidden="1" customHeight="1" outlineLevel="2" spans="1:11">
      <c r="A76" s="27">
        <v>45607</v>
      </c>
      <c r="B76" s="1" t="s">
        <v>81</v>
      </c>
      <c r="C76" s="1" t="s">
        <v>19</v>
      </c>
      <c r="D76" s="1">
        <f>E76-F76</f>
        <v>-30</v>
      </c>
      <c r="E76" s="1"/>
      <c r="F76" s="1">
        <v>30</v>
      </c>
      <c r="G76" s="1"/>
      <c r="H76" s="1" t="s">
        <v>14</v>
      </c>
      <c r="I76" s="1" t="s">
        <v>21</v>
      </c>
      <c r="J76" s="1" t="s">
        <v>16</v>
      </c>
      <c r="K76" s="1"/>
    </row>
    <row r="77" s="26" customFormat="1" customHeight="1" outlineLevel="1" collapsed="1" spans="1:11">
      <c r="A77" s="27"/>
      <c r="B77" s="28" t="s">
        <v>82</v>
      </c>
      <c r="C77" s="1"/>
      <c r="D77" s="1">
        <f>SUBTOTAL(9,D75:D76)</f>
        <v>0</v>
      </c>
      <c r="E77" s="1"/>
      <c r="F77" s="1"/>
      <c r="G77" s="1"/>
      <c r="H77" s="1"/>
      <c r="I77" s="1"/>
      <c r="J77" s="1"/>
      <c r="K77" s="1"/>
    </row>
    <row r="78" s="26" customFormat="1" hidden="1" customHeight="1" outlineLevel="2" spans="1:11">
      <c r="A78" s="27">
        <v>45596</v>
      </c>
      <c r="B78" s="1" t="s">
        <v>83</v>
      </c>
      <c r="C78" s="1" t="s">
        <v>19</v>
      </c>
      <c r="D78" s="1">
        <f>E78-F78</f>
        <v>20</v>
      </c>
      <c r="E78" s="1">
        <v>20</v>
      </c>
      <c r="F78" s="1"/>
      <c r="G78" s="1" t="s">
        <v>20</v>
      </c>
      <c r="H78" s="1"/>
      <c r="I78" s="1"/>
      <c r="J78" s="1"/>
      <c r="K78" s="1"/>
    </row>
    <row r="79" s="26" customFormat="1" hidden="1" customHeight="1" outlineLevel="2" spans="1:11">
      <c r="A79" s="27">
        <v>45607</v>
      </c>
      <c r="B79" s="1" t="s">
        <v>83</v>
      </c>
      <c r="C79" s="1" t="s">
        <v>19</v>
      </c>
      <c r="D79" s="1">
        <f>E79-F79</f>
        <v>-20</v>
      </c>
      <c r="E79" s="1"/>
      <c r="F79" s="1">
        <v>20</v>
      </c>
      <c r="G79" s="1"/>
      <c r="H79" s="1" t="s">
        <v>14</v>
      </c>
      <c r="I79" s="1" t="s">
        <v>21</v>
      </c>
      <c r="J79" s="1" t="s">
        <v>16</v>
      </c>
      <c r="K79" s="1"/>
    </row>
    <row r="80" s="26" customFormat="1" customHeight="1" outlineLevel="1" collapsed="1" spans="1:11">
      <c r="A80" s="27"/>
      <c r="B80" s="28" t="s">
        <v>84</v>
      </c>
      <c r="C80" s="1"/>
      <c r="D80" s="1">
        <f>SUBTOTAL(9,D78:D79)</f>
        <v>0</v>
      </c>
      <c r="E80" s="1"/>
      <c r="F80" s="1"/>
      <c r="G80" s="1"/>
      <c r="H80" s="1"/>
      <c r="I80" s="1"/>
      <c r="J80" s="1"/>
      <c r="K80" s="1"/>
    </row>
    <row r="81" s="26" customFormat="1" hidden="1" customHeight="1" outlineLevel="2" spans="1:11">
      <c r="A81" s="27">
        <v>45496</v>
      </c>
      <c r="B81" s="1" t="s">
        <v>85</v>
      </c>
      <c r="C81" s="1" t="s">
        <v>19</v>
      </c>
      <c r="D81" s="1">
        <v>191</v>
      </c>
      <c r="E81" s="1"/>
      <c r="F81" s="1"/>
      <c r="G81" s="1"/>
      <c r="H81" s="1"/>
      <c r="I81" s="1"/>
      <c r="J81" s="1"/>
      <c r="K81" s="1"/>
    </row>
    <row r="82" s="26" customFormat="1" customHeight="1" outlineLevel="1" collapsed="1" spans="1:11">
      <c r="A82" s="27"/>
      <c r="B82" s="28" t="s">
        <v>86</v>
      </c>
      <c r="C82" s="1"/>
      <c r="D82" s="1">
        <f>SUBTOTAL(9,D81)</f>
        <v>191</v>
      </c>
      <c r="E82" s="1"/>
      <c r="F82" s="1"/>
      <c r="G82" s="1"/>
      <c r="H82" s="1"/>
      <c r="I82" s="1"/>
      <c r="J82" s="1"/>
      <c r="K82" s="1"/>
    </row>
    <row r="83" s="26" customFormat="1" hidden="1" customHeight="1" outlineLevel="2" spans="1:11">
      <c r="A83" s="27">
        <v>45496</v>
      </c>
      <c r="B83" s="1" t="s">
        <v>87</v>
      </c>
      <c r="C83" s="1" t="s">
        <v>12</v>
      </c>
      <c r="D83" s="1">
        <v>146</v>
      </c>
      <c r="E83" s="1"/>
      <c r="F83" s="1"/>
      <c r="G83" s="1"/>
      <c r="H83" s="1"/>
      <c r="I83" s="1"/>
      <c r="J83" s="1"/>
      <c r="K83" s="1"/>
    </row>
    <row r="84" s="26" customFormat="1" hidden="1" customHeight="1" outlineLevel="2" spans="1:11">
      <c r="A84" s="27">
        <v>45496</v>
      </c>
      <c r="B84" s="1" t="s">
        <v>87</v>
      </c>
      <c r="C84" s="1" t="s">
        <v>12</v>
      </c>
      <c r="D84" s="1">
        <v>163</v>
      </c>
      <c r="E84" s="1"/>
      <c r="F84" s="1"/>
      <c r="G84" s="1"/>
      <c r="H84" s="1"/>
      <c r="I84" s="1"/>
      <c r="J84" s="1"/>
      <c r="K84" s="1"/>
    </row>
    <row r="85" s="26" customFormat="1" hidden="1" customHeight="1" outlineLevel="2" spans="1:11">
      <c r="A85" s="27">
        <v>45499</v>
      </c>
      <c r="B85" s="1" t="s">
        <v>87</v>
      </c>
      <c r="C85" s="1" t="s">
        <v>12</v>
      </c>
      <c r="D85" s="1">
        <f t="shared" ref="D85:D94" si="0">E85-F85</f>
        <v>-10</v>
      </c>
      <c r="E85" s="1"/>
      <c r="F85" s="1">
        <v>10</v>
      </c>
      <c r="G85" s="1"/>
      <c r="H85" s="1" t="s">
        <v>62</v>
      </c>
      <c r="I85" s="1" t="s">
        <v>88</v>
      </c>
      <c r="J85" s="1" t="s">
        <v>89</v>
      </c>
      <c r="K85" s="1"/>
    </row>
    <row r="86" s="26" customFormat="1" hidden="1" customHeight="1" outlineLevel="2" spans="1:11">
      <c r="A86" s="27">
        <v>45505</v>
      </c>
      <c r="B86" s="1" t="s">
        <v>87</v>
      </c>
      <c r="C86" s="1" t="s">
        <v>12</v>
      </c>
      <c r="D86" s="1">
        <f t="shared" si="0"/>
        <v>-136</v>
      </c>
      <c r="E86" s="1"/>
      <c r="F86" s="1">
        <v>136</v>
      </c>
      <c r="G86" s="1"/>
      <c r="H86" s="1" t="s">
        <v>14</v>
      </c>
      <c r="I86" s="1" t="s">
        <v>21</v>
      </c>
      <c r="J86" s="1" t="s">
        <v>16</v>
      </c>
      <c r="K86" s="1"/>
    </row>
    <row r="87" s="26" customFormat="1" hidden="1" customHeight="1" outlineLevel="2" spans="1:11">
      <c r="A87" s="27">
        <v>45520</v>
      </c>
      <c r="B87" s="1" t="s">
        <v>87</v>
      </c>
      <c r="C87" s="1" t="s">
        <v>90</v>
      </c>
      <c r="D87" s="1">
        <f t="shared" si="0"/>
        <v>-6</v>
      </c>
      <c r="E87" s="1"/>
      <c r="F87" s="1">
        <v>6</v>
      </c>
      <c r="G87" s="1"/>
      <c r="H87" s="1" t="s">
        <v>62</v>
      </c>
      <c r="I87" s="1" t="s">
        <v>88</v>
      </c>
      <c r="J87" s="1" t="s">
        <v>89</v>
      </c>
      <c r="K87" s="1"/>
    </row>
    <row r="88" s="26" customFormat="1" hidden="1" customHeight="1" outlineLevel="2" spans="1:11">
      <c r="A88" s="27">
        <v>45520</v>
      </c>
      <c r="B88" s="1" t="s">
        <v>87</v>
      </c>
      <c r="C88" s="1" t="s">
        <v>12</v>
      </c>
      <c r="D88" s="1">
        <f t="shared" si="0"/>
        <v>400</v>
      </c>
      <c r="E88" s="1">
        <v>400</v>
      </c>
      <c r="F88" s="1"/>
      <c r="G88" s="1" t="s">
        <v>13</v>
      </c>
      <c r="H88" s="1"/>
      <c r="I88" s="1"/>
      <c r="J88" s="1"/>
      <c r="K88" s="1"/>
    </row>
    <row r="89" s="26" customFormat="1" hidden="1" customHeight="1" outlineLevel="2" spans="1:11">
      <c r="A89" s="27">
        <v>45524</v>
      </c>
      <c r="B89" s="1" t="s">
        <v>87</v>
      </c>
      <c r="C89" s="1" t="s">
        <v>12</v>
      </c>
      <c r="D89" s="1">
        <f t="shared" si="0"/>
        <v>-130</v>
      </c>
      <c r="E89" s="1"/>
      <c r="F89" s="1">
        <v>130</v>
      </c>
      <c r="G89" s="1"/>
      <c r="H89" s="1" t="s">
        <v>14</v>
      </c>
      <c r="I89" s="1" t="s">
        <v>21</v>
      </c>
      <c r="J89" s="1" t="s">
        <v>16</v>
      </c>
      <c r="K89" s="1"/>
    </row>
    <row r="90" s="26" customFormat="1" hidden="1" customHeight="1" outlineLevel="2" spans="1:11">
      <c r="A90" s="27">
        <v>45524</v>
      </c>
      <c r="B90" s="1" t="s">
        <v>87</v>
      </c>
      <c r="C90" s="1" t="s">
        <v>12</v>
      </c>
      <c r="D90" s="1">
        <f t="shared" si="0"/>
        <v>-400</v>
      </c>
      <c r="E90" s="1"/>
      <c r="F90" s="1">
        <v>400</v>
      </c>
      <c r="G90" s="1"/>
      <c r="H90" s="1" t="s">
        <v>14</v>
      </c>
      <c r="I90" s="1" t="s">
        <v>21</v>
      </c>
      <c r="J90" s="1" t="s">
        <v>16</v>
      </c>
      <c r="K90" s="1"/>
    </row>
    <row r="91" s="26" customFormat="1" hidden="1" customHeight="1" outlineLevel="2" spans="1:11">
      <c r="A91" s="27">
        <v>45530</v>
      </c>
      <c r="B91" s="1" t="s">
        <v>87</v>
      </c>
      <c r="C91" s="1" t="s">
        <v>12</v>
      </c>
      <c r="D91" s="1">
        <f t="shared" si="0"/>
        <v>-1</v>
      </c>
      <c r="E91" s="1"/>
      <c r="F91" s="1">
        <v>1</v>
      </c>
      <c r="G91" s="1"/>
      <c r="H91" s="1" t="s">
        <v>62</v>
      </c>
      <c r="I91" s="1" t="s">
        <v>88</v>
      </c>
      <c r="J91" s="1" t="s">
        <v>89</v>
      </c>
      <c r="K91" s="1"/>
    </row>
    <row r="92" s="26" customFormat="1" hidden="1" customHeight="1" outlineLevel="2" spans="1:11">
      <c r="A92" s="27">
        <v>45528</v>
      </c>
      <c r="B92" s="1" t="s">
        <v>87</v>
      </c>
      <c r="C92" s="1" t="s">
        <v>12</v>
      </c>
      <c r="D92" s="1">
        <f t="shared" si="0"/>
        <v>-6</v>
      </c>
      <c r="E92" s="1"/>
      <c r="F92" s="1">
        <v>6</v>
      </c>
      <c r="G92" s="1"/>
      <c r="H92" s="1" t="s">
        <v>62</v>
      </c>
      <c r="I92" s="1" t="s">
        <v>88</v>
      </c>
      <c r="J92" s="1" t="s">
        <v>89</v>
      </c>
      <c r="K92" s="1"/>
    </row>
    <row r="93" s="26" customFormat="1" hidden="1" customHeight="1" outlineLevel="2" spans="1:11">
      <c r="A93" s="27">
        <v>45541</v>
      </c>
      <c r="B93" s="1" t="s">
        <v>87</v>
      </c>
      <c r="C93" s="1" t="s">
        <v>12</v>
      </c>
      <c r="D93" s="1">
        <f t="shared" si="0"/>
        <v>-10</v>
      </c>
      <c r="E93" s="1"/>
      <c r="F93" s="1">
        <v>10</v>
      </c>
      <c r="G93" s="1"/>
      <c r="H93" s="1" t="s">
        <v>62</v>
      </c>
      <c r="I93" s="1" t="s">
        <v>88</v>
      </c>
      <c r="J93" s="1" t="s">
        <v>91</v>
      </c>
      <c r="K93" s="1"/>
    </row>
    <row r="94" s="26" customFormat="1" hidden="1" customHeight="1" outlineLevel="2" spans="1:11">
      <c r="A94" s="27">
        <v>45623</v>
      </c>
      <c r="B94" s="1" t="s">
        <v>87</v>
      </c>
      <c r="C94" s="1" t="s">
        <v>19</v>
      </c>
      <c r="D94" s="1">
        <f t="shared" si="0"/>
        <v>-10</v>
      </c>
      <c r="E94" s="1"/>
      <c r="F94" s="1">
        <v>10</v>
      </c>
      <c r="G94" s="1"/>
      <c r="H94" s="1" t="s">
        <v>62</v>
      </c>
      <c r="I94" s="1" t="s">
        <v>92</v>
      </c>
      <c r="J94" s="1" t="s">
        <v>89</v>
      </c>
      <c r="K94" s="1"/>
    </row>
    <row r="95" s="26" customFormat="1" customHeight="1" outlineLevel="1" collapsed="1" spans="1:11">
      <c r="A95" s="27"/>
      <c r="B95" s="28" t="s">
        <v>93</v>
      </c>
      <c r="C95" s="1"/>
      <c r="D95" s="1">
        <f>SUBTOTAL(9,D83:D94)</f>
        <v>0</v>
      </c>
      <c r="E95" s="1"/>
      <c r="F95" s="1"/>
      <c r="G95" s="1"/>
      <c r="H95" s="1"/>
      <c r="I95" s="1"/>
      <c r="J95" s="1"/>
      <c r="K95" s="1"/>
    </row>
    <row r="96" s="26" customFormat="1" hidden="1" customHeight="1" outlineLevel="2" spans="1:11">
      <c r="A96" s="27">
        <v>45496</v>
      </c>
      <c r="B96" s="1" t="s">
        <v>94</v>
      </c>
      <c r="C96" s="1" t="s">
        <v>19</v>
      </c>
      <c r="D96" s="1">
        <v>1174</v>
      </c>
      <c r="E96" s="1"/>
      <c r="F96" s="1"/>
      <c r="G96" s="1"/>
      <c r="H96" s="1"/>
      <c r="I96" s="1"/>
      <c r="J96" s="1"/>
      <c r="K96" s="1"/>
    </row>
    <row r="97" s="26" customFormat="1" hidden="1" customHeight="1" outlineLevel="2" spans="1:11">
      <c r="A97" s="27">
        <v>45527</v>
      </c>
      <c r="B97" s="1" t="s">
        <v>94</v>
      </c>
      <c r="C97" s="1" t="s">
        <v>19</v>
      </c>
      <c r="D97" s="1">
        <f>E97-F97</f>
        <v>-3</v>
      </c>
      <c r="E97" s="1"/>
      <c r="F97" s="1">
        <v>3</v>
      </c>
      <c r="G97" s="1"/>
      <c r="H97" s="1" t="s">
        <v>62</v>
      </c>
      <c r="I97" s="1" t="s">
        <v>88</v>
      </c>
      <c r="J97" s="1" t="s">
        <v>89</v>
      </c>
      <c r="K97" s="1"/>
    </row>
    <row r="98" s="26" customFormat="1" customHeight="1" outlineLevel="1" collapsed="1" spans="1:11">
      <c r="A98" s="27"/>
      <c r="B98" s="28" t="s">
        <v>95</v>
      </c>
      <c r="C98" s="1"/>
      <c r="D98" s="1">
        <f>SUBTOTAL(9,D96:D97)</f>
        <v>1171</v>
      </c>
      <c r="E98" s="1"/>
      <c r="F98" s="1"/>
      <c r="G98" s="1"/>
      <c r="H98" s="1"/>
      <c r="I98" s="1"/>
      <c r="J98" s="1"/>
      <c r="K98" s="1"/>
    </row>
    <row r="99" s="26" customFormat="1" hidden="1" customHeight="1" outlineLevel="2" spans="1:11">
      <c r="A99" s="27">
        <v>45496</v>
      </c>
      <c r="B99" s="1" t="s">
        <v>96</v>
      </c>
      <c r="C99" s="1" t="s">
        <v>19</v>
      </c>
      <c r="D99" s="1">
        <v>20</v>
      </c>
      <c r="E99" s="1"/>
      <c r="F99" s="1"/>
      <c r="G99" s="1"/>
      <c r="H99" s="1"/>
      <c r="I99" s="1"/>
      <c r="J99" s="1"/>
      <c r="K99" s="1"/>
    </row>
    <row r="100" s="26" customFormat="1" customHeight="1" outlineLevel="1" collapsed="1" spans="1:11">
      <c r="A100" s="27"/>
      <c r="B100" s="28" t="s">
        <v>97</v>
      </c>
      <c r="C100" s="1"/>
      <c r="D100" s="1">
        <f>SUBTOTAL(9,D99)</f>
        <v>20</v>
      </c>
      <c r="E100" s="1"/>
      <c r="F100" s="1"/>
      <c r="G100" s="1"/>
      <c r="H100" s="1"/>
      <c r="I100" s="1"/>
      <c r="J100" s="1"/>
      <c r="K100" s="1"/>
    </row>
    <row r="101" s="26" customFormat="1" hidden="1" customHeight="1" outlineLevel="2" spans="1:11">
      <c r="A101" s="27">
        <v>45496</v>
      </c>
      <c r="B101" s="1" t="s">
        <v>98</v>
      </c>
      <c r="C101" s="1" t="s">
        <v>19</v>
      </c>
      <c r="D101" s="1">
        <v>1000</v>
      </c>
      <c r="E101" s="1"/>
      <c r="F101" s="1"/>
      <c r="G101" s="1"/>
      <c r="H101" s="1"/>
      <c r="I101" s="1"/>
      <c r="J101" s="1"/>
      <c r="K101" s="1"/>
    </row>
    <row r="102" s="26" customFormat="1" hidden="1" customHeight="1" outlineLevel="2" spans="1:11">
      <c r="A102" s="27">
        <v>45496</v>
      </c>
      <c r="B102" s="1" t="s">
        <v>98</v>
      </c>
      <c r="C102" s="1" t="s">
        <v>19</v>
      </c>
      <c r="D102" s="1">
        <v>90</v>
      </c>
      <c r="E102" s="1"/>
      <c r="F102" s="1"/>
      <c r="G102" s="1"/>
      <c r="H102" s="1"/>
      <c r="I102" s="1"/>
      <c r="J102" s="1"/>
      <c r="K102" s="1"/>
    </row>
    <row r="103" s="26" customFormat="1" hidden="1" customHeight="1" outlineLevel="2" spans="1:11">
      <c r="A103" s="27">
        <v>45499</v>
      </c>
      <c r="B103" s="1" t="s">
        <v>98</v>
      </c>
      <c r="C103" s="1" t="s">
        <v>19</v>
      </c>
      <c r="D103" s="1">
        <f>E103-F103</f>
        <v>-70</v>
      </c>
      <c r="E103" s="1"/>
      <c r="F103" s="1">
        <v>70</v>
      </c>
      <c r="G103" s="1"/>
      <c r="H103" s="1" t="s">
        <v>62</v>
      </c>
      <c r="I103" s="1" t="s">
        <v>88</v>
      </c>
      <c r="J103" s="1" t="s">
        <v>89</v>
      </c>
      <c r="K103" s="1"/>
    </row>
    <row r="104" s="26" customFormat="1" hidden="1" customHeight="1" outlineLevel="2" spans="1:11">
      <c r="A104" s="27">
        <v>45505</v>
      </c>
      <c r="B104" s="1" t="s">
        <v>98</v>
      </c>
      <c r="C104" s="1" t="s">
        <v>19</v>
      </c>
      <c r="D104" s="1">
        <f>E104-F104</f>
        <v>-20</v>
      </c>
      <c r="E104" s="1"/>
      <c r="F104" s="1">
        <v>20</v>
      </c>
      <c r="G104" s="1"/>
      <c r="H104" s="1" t="s">
        <v>62</v>
      </c>
      <c r="I104" s="1" t="s">
        <v>88</v>
      </c>
      <c r="J104" s="1" t="s">
        <v>89</v>
      </c>
      <c r="K104" s="1"/>
    </row>
    <row r="105" s="26" customFormat="1" hidden="1" customHeight="1" outlineLevel="2" spans="1:11">
      <c r="A105" s="27">
        <v>46022</v>
      </c>
      <c r="B105" s="1" t="s">
        <v>98</v>
      </c>
      <c r="C105" s="1" t="s">
        <v>19</v>
      </c>
      <c r="D105" s="1">
        <f>E105-F105</f>
        <v>-1000</v>
      </c>
      <c r="E105" s="1"/>
      <c r="F105" s="1">
        <v>1000</v>
      </c>
      <c r="G105" s="1"/>
      <c r="H105" s="1" t="s">
        <v>38</v>
      </c>
      <c r="I105" s="1" t="s">
        <v>39</v>
      </c>
      <c r="J105" s="1" t="s">
        <v>39</v>
      </c>
      <c r="K105" s="1"/>
    </row>
    <row r="106" s="26" customFormat="1" customHeight="1" outlineLevel="1" collapsed="1" spans="1:11">
      <c r="A106" s="27"/>
      <c r="B106" s="28" t="s">
        <v>99</v>
      </c>
      <c r="C106" s="1"/>
      <c r="D106" s="1">
        <f>SUBTOTAL(9,D101:D105)</f>
        <v>0</v>
      </c>
      <c r="E106" s="1"/>
      <c r="F106" s="1"/>
      <c r="G106" s="1"/>
      <c r="H106" s="1"/>
      <c r="I106" s="1"/>
      <c r="J106" s="1"/>
      <c r="K106" s="1"/>
    </row>
    <row r="107" s="26" customFormat="1" hidden="1" customHeight="1" outlineLevel="2" spans="1:11">
      <c r="A107" s="27">
        <v>45520</v>
      </c>
      <c r="B107" s="1" t="s">
        <v>100</v>
      </c>
      <c r="C107" s="1" t="s">
        <v>19</v>
      </c>
      <c r="D107" s="1">
        <f>E107-F107</f>
        <v>300</v>
      </c>
      <c r="E107" s="1">
        <v>300</v>
      </c>
      <c r="F107" s="1"/>
      <c r="G107" s="1" t="s">
        <v>13</v>
      </c>
      <c r="H107" s="1"/>
      <c r="I107" s="1"/>
      <c r="J107" s="1"/>
      <c r="K107" s="1"/>
    </row>
    <row r="108" s="26" customFormat="1" hidden="1" customHeight="1" outlineLevel="2" spans="1:11">
      <c r="A108" s="27">
        <v>45524</v>
      </c>
      <c r="B108" s="1" t="s">
        <v>100</v>
      </c>
      <c r="C108" s="1" t="s">
        <v>19</v>
      </c>
      <c r="D108" s="1">
        <f>E108-F108</f>
        <v>-300</v>
      </c>
      <c r="E108" s="1"/>
      <c r="F108" s="1">
        <v>300</v>
      </c>
      <c r="G108" s="1"/>
      <c r="H108" s="1" t="s">
        <v>14</v>
      </c>
      <c r="I108" s="1" t="s">
        <v>21</v>
      </c>
      <c r="J108" s="1" t="s">
        <v>16</v>
      </c>
      <c r="K108" s="1"/>
    </row>
    <row r="109" s="26" customFormat="1" customHeight="1" outlineLevel="1" collapsed="1" spans="1:11">
      <c r="A109" s="27"/>
      <c r="B109" s="28" t="s">
        <v>101</v>
      </c>
      <c r="C109" s="1"/>
      <c r="D109" s="1">
        <f>SUBTOTAL(9,D107:D108)</f>
        <v>0</v>
      </c>
      <c r="E109" s="1"/>
      <c r="F109" s="1"/>
      <c r="G109" s="1"/>
      <c r="H109" s="1"/>
      <c r="I109" s="1"/>
      <c r="J109" s="1"/>
      <c r="K109" s="1"/>
    </row>
    <row r="110" s="26" customFormat="1" hidden="1" customHeight="1" outlineLevel="2" spans="1:11">
      <c r="A110" s="27">
        <v>45496</v>
      </c>
      <c r="B110" s="1" t="s">
        <v>102</v>
      </c>
      <c r="C110" s="1" t="s">
        <v>19</v>
      </c>
      <c r="D110" s="1">
        <v>3000</v>
      </c>
      <c r="E110" s="1"/>
      <c r="F110" s="1"/>
      <c r="G110" s="1"/>
      <c r="H110" s="1"/>
      <c r="I110" s="1"/>
      <c r="J110" s="1"/>
      <c r="K110" s="1"/>
    </row>
    <row r="111" s="26" customFormat="1" hidden="1" customHeight="1" outlineLevel="2" spans="1:11">
      <c r="A111" s="27">
        <v>45496</v>
      </c>
      <c r="B111" s="1" t="s">
        <v>102</v>
      </c>
      <c r="C111" s="1" t="s">
        <v>19</v>
      </c>
      <c r="D111" s="1">
        <v>2855</v>
      </c>
      <c r="E111" s="1"/>
      <c r="F111" s="1"/>
      <c r="G111" s="1"/>
      <c r="H111" s="1"/>
      <c r="I111" s="1"/>
      <c r="J111" s="1"/>
      <c r="K111" s="1"/>
    </row>
    <row r="112" s="26" customFormat="1" hidden="1" customHeight="1" outlineLevel="2" spans="1:11">
      <c r="A112" s="27">
        <v>45496</v>
      </c>
      <c r="B112" s="1" t="s">
        <v>102</v>
      </c>
      <c r="C112" s="1" t="s">
        <v>19</v>
      </c>
      <c r="D112" s="1">
        <v>1000</v>
      </c>
      <c r="E112" s="1"/>
      <c r="F112" s="1"/>
      <c r="G112" s="1"/>
      <c r="H112" s="1"/>
      <c r="I112" s="1"/>
      <c r="J112" s="1"/>
      <c r="K112" s="1"/>
    </row>
    <row r="113" s="26" customFormat="1" hidden="1" customHeight="1" outlineLevel="2" spans="1:11">
      <c r="A113" s="27">
        <v>45499</v>
      </c>
      <c r="B113" s="1" t="s">
        <v>102</v>
      </c>
      <c r="C113" s="1" t="s">
        <v>19</v>
      </c>
      <c r="D113" s="1">
        <f t="shared" ref="D113:D118" si="1">E113-F113</f>
        <v>-20</v>
      </c>
      <c r="E113" s="1"/>
      <c r="F113" s="1">
        <v>20</v>
      </c>
      <c r="G113" s="1"/>
      <c r="H113" s="1" t="s">
        <v>62</v>
      </c>
      <c r="I113" s="1" t="s">
        <v>88</v>
      </c>
      <c r="J113" s="1" t="s">
        <v>89</v>
      </c>
      <c r="K113" s="1"/>
    </row>
    <row r="114" s="26" customFormat="1" hidden="1" customHeight="1" outlineLevel="2" spans="1:11">
      <c r="A114" s="27">
        <v>45505</v>
      </c>
      <c r="B114" s="1" t="s">
        <v>102</v>
      </c>
      <c r="C114" s="1" t="s">
        <v>19</v>
      </c>
      <c r="D114" s="1">
        <f t="shared" si="1"/>
        <v>-2000</v>
      </c>
      <c r="E114" s="1"/>
      <c r="F114" s="1">
        <v>2000</v>
      </c>
      <c r="G114" s="1"/>
      <c r="H114" s="1" t="s">
        <v>14</v>
      </c>
      <c r="I114" s="1" t="s">
        <v>21</v>
      </c>
      <c r="J114" s="1" t="s">
        <v>16</v>
      </c>
      <c r="K114" s="1"/>
    </row>
    <row r="115" s="26" customFormat="1" hidden="1" customHeight="1" outlineLevel="2" spans="1:11">
      <c r="A115" s="27">
        <v>45524</v>
      </c>
      <c r="B115" s="1" t="s">
        <v>102</v>
      </c>
      <c r="C115" s="1" t="s">
        <v>19</v>
      </c>
      <c r="D115" s="1">
        <f t="shared" si="1"/>
        <v>-3800</v>
      </c>
      <c r="E115" s="1"/>
      <c r="F115" s="1">
        <v>3800</v>
      </c>
      <c r="G115" s="1"/>
      <c r="H115" s="1" t="s">
        <v>14</v>
      </c>
      <c r="I115" s="1" t="s">
        <v>21</v>
      </c>
      <c r="J115" s="1" t="s">
        <v>16</v>
      </c>
      <c r="K115" s="1"/>
    </row>
    <row r="116" s="26" customFormat="1" hidden="1" customHeight="1" outlineLevel="2" spans="1:11">
      <c r="A116" s="27">
        <v>45528</v>
      </c>
      <c r="B116" s="1" t="s">
        <v>102</v>
      </c>
      <c r="C116" s="1" t="s">
        <v>19</v>
      </c>
      <c r="D116" s="1">
        <f t="shared" si="1"/>
        <v>-15</v>
      </c>
      <c r="E116" s="1"/>
      <c r="F116" s="1">
        <v>15</v>
      </c>
      <c r="G116" s="1"/>
      <c r="H116" s="1" t="s">
        <v>62</v>
      </c>
      <c r="I116" s="1" t="s">
        <v>88</v>
      </c>
      <c r="J116" s="1" t="s">
        <v>89</v>
      </c>
      <c r="K116" s="1"/>
    </row>
    <row r="117" s="26" customFormat="1" hidden="1" customHeight="1" outlineLevel="2" spans="1:11">
      <c r="A117" s="27">
        <v>45541</v>
      </c>
      <c r="B117" s="1" t="s">
        <v>102</v>
      </c>
      <c r="C117" s="1" t="s">
        <v>19</v>
      </c>
      <c r="D117" s="1">
        <f t="shared" si="1"/>
        <v>-20</v>
      </c>
      <c r="E117" s="1"/>
      <c r="F117" s="1">
        <v>20</v>
      </c>
      <c r="G117" s="1"/>
      <c r="H117" s="1" t="s">
        <v>62</v>
      </c>
      <c r="I117" s="1" t="s">
        <v>88</v>
      </c>
      <c r="J117" s="1" t="s">
        <v>91</v>
      </c>
      <c r="K117" s="1"/>
    </row>
    <row r="118" s="26" customFormat="1" hidden="1" customHeight="1" outlineLevel="2" spans="1:11">
      <c r="A118" s="27">
        <v>46022</v>
      </c>
      <c r="B118" s="1" t="s">
        <v>102</v>
      </c>
      <c r="C118" s="1" t="s">
        <v>19</v>
      </c>
      <c r="D118" s="1">
        <f t="shared" si="1"/>
        <v>-1000</v>
      </c>
      <c r="E118" s="1"/>
      <c r="F118" s="1">
        <v>1000</v>
      </c>
      <c r="G118" s="1"/>
      <c r="H118" s="1" t="s">
        <v>38</v>
      </c>
      <c r="I118" s="1" t="s">
        <v>39</v>
      </c>
      <c r="J118" s="1" t="s">
        <v>39</v>
      </c>
      <c r="K118" s="1"/>
    </row>
    <row r="119" s="26" customFormat="1" customHeight="1" outlineLevel="1" collapsed="1" spans="1:11">
      <c r="A119" s="27"/>
      <c r="B119" s="28" t="s">
        <v>103</v>
      </c>
      <c r="C119" s="1"/>
      <c r="D119" s="1">
        <f>SUBTOTAL(9,D110:D118)</f>
        <v>0</v>
      </c>
      <c r="E119" s="1"/>
      <c r="F119" s="1"/>
      <c r="G119" s="1"/>
      <c r="H119" s="1"/>
      <c r="I119" s="1"/>
      <c r="J119" s="1"/>
      <c r="K119" s="1"/>
    </row>
    <row r="120" s="26" customFormat="1" hidden="1" customHeight="1" outlineLevel="2" spans="1:11">
      <c r="A120" s="27">
        <v>45496</v>
      </c>
      <c r="B120" s="1" t="s">
        <v>104</v>
      </c>
      <c r="C120" s="1" t="s">
        <v>19</v>
      </c>
      <c r="D120" s="1">
        <v>400</v>
      </c>
      <c r="E120" s="1"/>
      <c r="F120" s="1"/>
      <c r="G120" s="1"/>
      <c r="H120" s="1"/>
      <c r="I120" s="1"/>
      <c r="J120" s="1"/>
      <c r="K120" s="1"/>
    </row>
    <row r="121" s="26" customFormat="1" customHeight="1" outlineLevel="1" collapsed="1" spans="1:11">
      <c r="A121" s="27"/>
      <c r="B121" s="28" t="s">
        <v>105</v>
      </c>
      <c r="C121" s="1"/>
      <c r="D121" s="1">
        <f>SUBTOTAL(9,D120)</f>
        <v>400</v>
      </c>
      <c r="E121" s="1"/>
      <c r="F121" s="1"/>
      <c r="G121" s="1"/>
      <c r="H121" s="1"/>
      <c r="I121" s="1"/>
      <c r="J121" s="1"/>
      <c r="K121" s="1"/>
    </row>
    <row r="122" s="26" customFormat="1" hidden="1" customHeight="1" outlineLevel="2" spans="1:11">
      <c r="A122" s="27">
        <v>45496</v>
      </c>
      <c r="B122" s="1" t="s">
        <v>106</v>
      </c>
      <c r="C122" s="1" t="s">
        <v>19</v>
      </c>
      <c r="D122" s="1">
        <v>91</v>
      </c>
      <c r="E122" s="1"/>
      <c r="F122" s="1"/>
      <c r="G122" s="1"/>
      <c r="H122" s="1"/>
      <c r="I122" s="1"/>
      <c r="J122" s="1"/>
      <c r="K122" s="1"/>
    </row>
    <row r="123" s="26" customFormat="1" customHeight="1" outlineLevel="1" collapsed="1" spans="1:11">
      <c r="A123" s="27"/>
      <c r="B123" s="28" t="s">
        <v>107</v>
      </c>
      <c r="C123" s="1"/>
      <c r="D123" s="1">
        <f>SUBTOTAL(9,D122)</f>
        <v>91</v>
      </c>
      <c r="E123" s="1"/>
      <c r="F123" s="1"/>
      <c r="G123" s="1"/>
      <c r="H123" s="1"/>
      <c r="I123" s="1"/>
      <c r="J123" s="1"/>
      <c r="K123" s="1"/>
    </row>
    <row r="124" s="26" customFormat="1" hidden="1" customHeight="1" outlineLevel="2" spans="1:11">
      <c r="A124" s="27">
        <v>45496</v>
      </c>
      <c r="B124" s="1" t="s">
        <v>108</v>
      </c>
      <c r="C124" s="1" t="s">
        <v>19</v>
      </c>
      <c r="D124" s="1">
        <v>139</v>
      </c>
      <c r="E124" s="1"/>
      <c r="F124" s="1"/>
      <c r="G124" s="1"/>
      <c r="H124" s="1"/>
      <c r="I124" s="1"/>
      <c r="J124" s="1"/>
      <c r="K124" s="1"/>
    </row>
    <row r="125" s="26" customFormat="1" customHeight="1" outlineLevel="1" collapsed="1" spans="1:11">
      <c r="A125" s="27"/>
      <c r="B125" s="28" t="s">
        <v>109</v>
      </c>
      <c r="C125" s="1"/>
      <c r="D125" s="1">
        <f>SUBTOTAL(9,D124)</f>
        <v>139</v>
      </c>
      <c r="E125" s="1"/>
      <c r="F125" s="1"/>
      <c r="G125" s="1"/>
      <c r="H125" s="1"/>
      <c r="I125" s="1"/>
      <c r="J125" s="1"/>
      <c r="K125" s="1"/>
    </row>
    <row r="126" s="26" customFormat="1" hidden="1" customHeight="1" outlineLevel="2" spans="1:11">
      <c r="A126" s="27">
        <v>45496</v>
      </c>
      <c r="B126" s="1" t="s">
        <v>110</v>
      </c>
      <c r="C126" s="1" t="s">
        <v>19</v>
      </c>
      <c r="D126" s="1">
        <v>70</v>
      </c>
      <c r="E126" s="1"/>
      <c r="F126" s="1"/>
      <c r="G126" s="1"/>
      <c r="H126" s="1"/>
      <c r="I126" s="1"/>
      <c r="J126" s="1"/>
      <c r="K126" s="1"/>
    </row>
    <row r="127" s="26" customFormat="1" hidden="1" customHeight="1" outlineLevel="2" spans="1:11">
      <c r="A127" s="27">
        <v>45661</v>
      </c>
      <c r="B127" s="1" t="s">
        <v>110</v>
      </c>
      <c r="C127" s="1" t="s">
        <v>19</v>
      </c>
      <c r="D127" s="1">
        <f>E127-F127</f>
        <v>-70</v>
      </c>
      <c r="E127" s="1"/>
      <c r="F127" s="29">
        <v>70</v>
      </c>
      <c r="G127" s="1"/>
      <c r="H127" s="1" t="s">
        <v>38</v>
      </c>
      <c r="I127" s="1" t="s">
        <v>39</v>
      </c>
      <c r="J127" s="1" t="s">
        <v>39</v>
      </c>
      <c r="K127" s="1"/>
    </row>
    <row r="128" s="26" customFormat="1" customHeight="1" outlineLevel="1" collapsed="1" spans="1:11">
      <c r="A128" s="27"/>
      <c r="B128" s="28" t="s">
        <v>111</v>
      </c>
      <c r="C128" s="1"/>
      <c r="D128" s="1">
        <f>SUBTOTAL(9,D126:D127)</f>
        <v>0</v>
      </c>
      <c r="E128" s="1"/>
      <c r="F128" s="29"/>
      <c r="G128" s="1"/>
      <c r="H128" s="1"/>
      <c r="I128" s="1"/>
      <c r="J128" s="1"/>
      <c r="K128" s="1"/>
    </row>
    <row r="129" s="26" customFormat="1" hidden="1" customHeight="1" outlineLevel="2" spans="1:11">
      <c r="A129" s="27">
        <v>45520</v>
      </c>
      <c r="B129" s="1" t="s">
        <v>112</v>
      </c>
      <c r="C129" s="1" t="s">
        <v>19</v>
      </c>
      <c r="D129" s="1">
        <f>E129-F129</f>
        <v>500</v>
      </c>
      <c r="E129" s="1">
        <v>500</v>
      </c>
      <c r="F129" s="1"/>
      <c r="G129" s="1" t="s">
        <v>13</v>
      </c>
      <c r="H129" s="1"/>
      <c r="I129" s="1"/>
      <c r="J129" s="1"/>
      <c r="K129" s="1"/>
    </row>
    <row r="130" s="26" customFormat="1" hidden="1" customHeight="1" outlineLevel="2" spans="1:11">
      <c r="A130" s="27">
        <v>45520</v>
      </c>
      <c r="B130" s="1" t="s">
        <v>112</v>
      </c>
      <c r="C130" s="1" t="s">
        <v>19</v>
      </c>
      <c r="D130" s="1">
        <f>E130-F130</f>
        <v>500</v>
      </c>
      <c r="E130" s="1">
        <v>500</v>
      </c>
      <c r="F130" s="1"/>
      <c r="G130" s="1" t="s">
        <v>13</v>
      </c>
      <c r="H130" s="1"/>
      <c r="I130" s="1"/>
      <c r="J130" s="1"/>
      <c r="K130" s="1"/>
    </row>
    <row r="131" s="26" customFormat="1" hidden="1" customHeight="1" outlineLevel="2" spans="1:11">
      <c r="A131" s="27">
        <v>45524</v>
      </c>
      <c r="B131" s="1" t="s">
        <v>112</v>
      </c>
      <c r="C131" s="1" t="s">
        <v>19</v>
      </c>
      <c r="D131" s="1">
        <f>E131-F131</f>
        <v>-500</v>
      </c>
      <c r="E131" s="1"/>
      <c r="F131" s="1">
        <v>500</v>
      </c>
      <c r="G131" s="1"/>
      <c r="H131" s="1" t="s">
        <v>14</v>
      </c>
      <c r="I131" s="1" t="s">
        <v>21</v>
      </c>
      <c r="J131" s="1" t="s">
        <v>16</v>
      </c>
      <c r="K131" s="1"/>
    </row>
    <row r="132" s="26" customFormat="1" hidden="1" customHeight="1" outlineLevel="2" spans="1:11">
      <c r="A132" s="27">
        <v>45524</v>
      </c>
      <c r="B132" s="1" t="s">
        <v>112</v>
      </c>
      <c r="C132" s="1" t="s">
        <v>19</v>
      </c>
      <c r="D132" s="1">
        <f>E132-F132</f>
        <v>-500</v>
      </c>
      <c r="E132" s="1"/>
      <c r="F132" s="1">
        <v>500</v>
      </c>
      <c r="G132" s="1"/>
      <c r="H132" s="1" t="s">
        <v>14</v>
      </c>
      <c r="I132" s="1" t="s">
        <v>21</v>
      </c>
      <c r="J132" s="1" t="s">
        <v>16</v>
      </c>
      <c r="K132" s="1"/>
    </row>
    <row r="133" s="26" customFormat="1" customHeight="1" outlineLevel="1" collapsed="1" spans="1:11">
      <c r="A133" s="27"/>
      <c r="B133" s="28" t="s">
        <v>113</v>
      </c>
      <c r="C133" s="1"/>
      <c r="D133" s="1">
        <f>SUBTOTAL(9,D129:D132)</f>
        <v>0</v>
      </c>
      <c r="E133" s="1"/>
      <c r="F133" s="1"/>
      <c r="G133" s="1"/>
      <c r="H133" s="1"/>
      <c r="I133" s="1"/>
      <c r="J133" s="1"/>
      <c r="K133" s="1"/>
    </row>
    <row r="134" s="26" customFormat="1" hidden="1" customHeight="1" outlineLevel="2" spans="1:11">
      <c r="A134" s="27">
        <v>45496</v>
      </c>
      <c r="B134" s="1" t="s">
        <v>114</v>
      </c>
      <c r="C134" s="1" t="s">
        <v>19</v>
      </c>
      <c r="D134" s="1">
        <v>331</v>
      </c>
      <c r="E134" s="1"/>
      <c r="F134" s="1"/>
      <c r="G134" s="1"/>
      <c r="H134" s="1"/>
      <c r="I134" s="1"/>
      <c r="J134" s="1"/>
      <c r="K134" s="1"/>
    </row>
    <row r="135" s="26" customFormat="1" hidden="1" customHeight="1" outlineLevel="2" spans="1:11">
      <c r="A135" s="27">
        <v>45496</v>
      </c>
      <c r="B135" s="1" t="s">
        <v>114</v>
      </c>
      <c r="C135" s="1" t="s">
        <v>19</v>
      </c>
      <c r="D135" s="1">
        <v>3000</v>
      </c>
      <c r="E135" s="1"/>
      <c r="F135" s="1"/>
      <c r="G135" s="1"/>
      <c r="H135" s="1"/>
      <c r="I135" s="1"/>
      <c r="J135" s="1"/>
      <c r="K135" s="1"/>
    </row>
    <row r="136" s="26" customFormat="1" hidden="1" customHeight="1" outlineLevel="2" spans="1:11">
      <c r="A136" s="27">
        <v>45499</v>
      </c>
      <c r="B136" s="1" t="s">
        <v>114</v>
      </c>
      <c r="C136" s="1" t="s">
        <v>19</v>
      </c>
      <c r="D136" s="1">
        <f t="shared" ref="D136:D141" si="2">E136-F136</f>
        <v>-20</v>
      </c>
      <c r="E136" s="1"/>
      <c r="F136" s="1">
        <v>20</v>
      </c>
      <c r="G136" s="1"/>
      <c r="H136" s="1" t="s">
        <v>62</v>
      </c>
      <c r="I136" s="1" t="s">
        <v>88</v>
      </c>
      <c r="J136" s="1" t="s">
        <v>89</v>
      </c>
      <c r="K136" s="1"/>
    </row>
    <row r="137" s="26" customFormat="1" hidden="1" customHeight="1" outlineLevel="2" spans="1:11">
      <c r="A137" s="27">
        <v>45505</v>
      </c>
      <c r="B137" s="1" t="s">
        <v>114</v>
      </c>
      <c r="C137" s="1" t="s">
        <v>19</v>
      </c>
      <c r="D137" s="1">
        <f t="shared" si="2"/>
        <v>-150</v>
      </c>
      <c r="E137" s="1"/>
      <c r="F137" s="1">
        <v>150</v>
      </c>
      <c r="G137" s="1"/>
      <c r="H137" s="1" t="s">
        <v>14</v>
      </c>
      <c r="I137" s="1" t="s">
        <v>21</v>
      </c>
      <c r="J137" s="1" t="s">
        <v>16</v>
      </c>
      <c r="K137" s="1"/>
    </row>
    <row r="138" s="26" customFormat="1" hidden="1" customHeight="1" outlineLevel="2" spans="1:11">
      <c r="A138" s="27">
        <v>45507</v>
      </c>
      <c r="B138" s="1" t="s">
        <v>114</v>
      </c>
      <c r="C138" s="1" t="s">
        <v>19</v>
      </c>
      <c r="D138" s="1">
        <f t="shared" si="2"/>
        <v>-40</v>
      </c>
      <c r="E138" s="1"/>
      <c r="F138" s="1">
        <v>40</v>
      </c>
      <c r="G138" s="1"/>
      <c r="H138" s="1" t="s">
        <v>62</v>
      </c>
      <c r="I138" s="1" t="s">
        <v>88</v>
      </c>
      <c r="J138" s="1" t="s">
        <v>89</v>
      </c>
      <c r="K138" s="1"/>
    </row>
    <row r="139" s="26" customFormat="1" hidden="1" customHeight="1" outlineLevel="2" spans="1:11">
      <c r="A139" s="27">
        <v>45524</v>
      </c>
      <c r="B139" s="1" t="s">
        <v>114</v>
      </c>
      <c r="C139" s="1" t="s">
        <v>19</v>
      </c>
      <c r="D139" s="1">
        <f t="shared" si="2"/>
        <v>-450</v>
      </c>
      <c r="E139" s="1"/>
      <c r="F139" s="1">
        <v>450</v>
      </c>
      <c r="G139" s="1"/>
      <c r="H139" s="1" t="s">
        <v>14</v>
      </c>
      <c r="I139" s="1" t="s">
        <v>21</v>
      </c>
      <c r="J139" s="1" t="s">
        <v>16</v>
      </c>
      <c r="K139" s="1"/>
    </row>
    <row r="140" s="26" customFormat="1" hidden="1" customHeight="1" outlineLevel="2" spans="1:11">
      <c r="A140" s="27">
        <v>46022</v>
      </c>
      <c r="B140" s="1" t="s">
        <v>114</v>
      </c>
      <c r="C140" s="1" t="s">
        <v>19</v>
      </c>
      <c r="D140" s="1">
        <f t="shared" si="2"/>
        <v>-1000</v>
      </c>
      <c r="E140" s="1"/>
      <c r="F140" s="1">
        <v>1000</v>
      </c>
      <c r="G140" s="1"/>
      <c r="H140" s="1" t="s">
        <v>38</v>
      </c>
      <c r="I140" s="1" t="s">
        <v>39</v>
      </c>
      <c r="J140" s="1" t="s">
        <v>39</v>
      </c>
      <c r="K140" s="1"/>
    </row>
    <row r="141" s="26" customFormat="1" hidden="1" customHeight="1" outlineLevel="2" spans="1:11">
      <c r="A141" s="27">
        <v>45661</v>
      </c>
      <c r="B141" s="1" t="s">
        <v>114</v>
      </c>
      <c r="C141" s="1" t="s">
        <v>19</v>
      </c>
      <c r="D141" s="1">
        <f t="shared" si="2"/>
        <v>-331</v>
      </c>
      <c r="E141" s="1"/>
      <c r="F141" s="29">
        <v>331</v>
      </c>
      <c r="G141" s="1"/>
      <c r="H141" s="1" t="s">
        <v>38</v>
      </c>
      <c r="I141" s="1" t="s">
        <v>39</v>
      </c>
      <c r="J141" s="1" t="s">
        <v>39</v>
      </c>
      <c r="K141" s="1"/>
    </row>
    <row r="142" s="26" customFormat="1" customHeight="1" outlineLevel="1" collapsed="1" spans="1:11">
      <c r="A142" s="27"/>
      <c r="B142" s="28" t="s">
        <v>115</v>
      </c>
      <c r="C142" s="1"/>
      <c r="D142" s="1">
        <f>SUBTOTAL(9,D134:D141)</f>
        <v>1340</v>
      </c>
      <c r="E142" s="1"/>
      <c r="F142" s="29"/>
      <c r="G142" s="1"/>
      <c r="H142" s="1"/>
      <c r="I142" s="1"/>
      <c r="J142" s="1"/>
      <c r="K142" s="1"/>
    </row>
    <row r="143" s="26" customFormat="1" hidden="1" customHeight="1" outlineLevel="2" spans="1:11">
      <c r="A143" s="27">
        <v>45496</v>
      </c>
      <c r="B143" s="1" t="s">
        <v>116</v>
      </c>
      <c r="C143" s="1" t="s">
        <v>19</v>
      </c>
      <c r="D143" s="1">
        <v>370</v>
      </c>
      <c r="E143" s="1"/>
      <c r="F143" s="1"/>
      <c r="G143" s="1"/>
      <c r="H143" s="1"/>
      <c r="I143" s="1"/>
      <c r="J143" s="1"/>
      <c r="K143" s="1"/>
    </row>
    <row r="144" s="26" customFormat="1" hidden="1" customHeight="1" outlineLevel="2" spans="1:11">
      <c r="A144" s="27">
        <v>45661</v>
      </c>
      <c r="B144" s="1" t="s">
        <v>116</v>
      </c>
      <c r="C144" s="1" t="s">
        <v>19</v>
      </c>
      <c r="D144" s="1">
        <f>E144-F144</f>
        <v>-164</v>
      </c>
      <c r="E144" s="1"/>
      <c r="F144" s="29">
        <v>164</v>
      </c>
      <c r="G144" s="1"/>
      <c r="H144" s="1" t="s">
        <v>38</v>
      </c>
      <c r="I144" s="1" t="s">
        <v>39</v>
      </c>
      <c r="J144" s="1" t="s">
        <v>39</v>
      </c>
      <c r="K144" s="1"/>
    </row>
    <row r="145" s="26" customFormat="1" customHeight="1" outlineLevel="1" collapsed="1" spans="1:11">
      <c r="A145" s="27"/>
      <c r="B145" s="28" t="s">
        <v>117</v>
      </c>
      <c r="C145" s="1"/>
      <c r="D145" s="1">
        <f>SUBTOTAL(9,D143:D144)</f>
        <v>206</v>
      </c>
      <c r="E145" s="1"/>
      <c r="F145" s="29"/>
      <c r="G145" s="1"/>
      <c r="H145" s="1"/>
      <c r="I145" s="1"/>
      <c r="J145" s="1"/>
      <c r="K145" s="1"/>
    </row>
    <row r="146" s="26" customFormat="1" hidden="1" customHeight="1" outlineLevel="2" spans="1:11">
      <c r="A146" s="27">
        <v>45496</v>
      </c>
      <c r="B146" s="1" t="s">
        <v>118</v>
      </c>
      <c r="C146" s="1" t="s">
        <v>19</v>
      </c>
      <c r="D146" s="1">
        <v>1032</v>
      </c>
      <c r="E146" s="1"/>
      <c r="F146" s="1"/>
      <c r="G146" s="1"/>
      <c r="H146" s="1"/>
      <c r="I146" s="1"/>
      <c r="J146" s="1"/>
      <c r="K146" s="1"/>
    </row>
    <row r="147" s="26" customFormat="1" customHeight="1" outlineLevel="1" collapsed="1" spans="1:11">
      <c r="A147" s="27"/>
      <c r="B147" s="28" t="s">
        <v>119</v>
      </c>
      <c r="C147" s="1"/>
      <c r="D147" s="1">
        <f>SUBTOTAL(9,D146)</f>
        <v>1032</v>
      </c>
      <c r="E147" s="1"/>
      <c r="F147" s="1"/>
      <c r="G147" s="1"/>
      <c r="H147" s="1"/>
      <c r="I147" s="1"/>
      <c r="J147" s="1"/>
      <c r="K147" s="1"/>
    </row>
    <row r="148" s="26" customFormat="1" hidden="1" customHeight="1" outlineLevel="2" spans="1:11">
      <c r="A148" s="27">
        <v>45496</v>
      </c>
      <c r="B148" s="1" t="s">
        <v>120</v>
      </c>
      <c r="C148" s="1" t="s">
        <v>19</v>
      </c>
      <c r="D148" s="1">
        <f>E148-F148</f>
        <v>3</v>
      </c>
      <c r="E148" s="1">
        <v>3</v>
      </c>
      <c r="F148" s="1"/>
      <c r="G148" s="1" t="s">
        <v>61</v>
      </c>
      <c r="H148" s="1"/>
      <c r="I148" s="1"/>
      <c r="J148" s="1"/>
      <c r="K148" s="1"/>
    </row>
    <row r="149" s="26" customFormat="1" hidden="1" customHeight="1" outlineLevel="2" spans="1:11">
      <c r="A149" s="27">
        <v>45503</v>
      </c>
      <c r="B149" s="1" t="s">
        <v>120</v>
      </c>
      <c r="C149" s="1" t="s">
        <v>19</v>
      </c>
      <c r="D149" s="1">
        <f>E149-F149</f>
        <v>-3</v>
      </c>
      <c r="E149" s="1"/>
      <c r="F149" s="1">
        <v>3</v>
      </c>
      <c r="G149" s="1"/>
      <c r="H149" s="1" t="s">
        <v>62</v>
      </c>
      <c r="I149" s="1" t="s">
        <v>63</v>
      </c>
      <c r="J149" s="1" t="s">
        <v>64</v>
      </c>
      <c r="K149" s="1"/>
    </row>
    <row r="150" s="26" customFormat="1" customHeight="1" outlineLevel="1" collapsed="1" spans="1:11">
      <c r="A150" s="27"/>
      <c r="B150" s="28" t="s">
        <v>121</v>
      </c>
      <c r="C150" s="1"/>
      <c r="D150" s="1">
        <f>SUBTOTAL(9,D148:D149)</f>
        <v>0</v>
      </c>
      <c r="E150" s="1"/>
      <c r="F150" s="1"/>
      <c r="G150" s="1"/>
      <c r="H150" s="1"/>
      <c r="I150" s="1"/>
      <c r="J150" s="1"/>
      <c r="K150" s="1"/>
    </row>
    <row r="151" s="26" customFormat="1" hidden="1" customHeight="1" outlineLevel="2" spans="1:11">
      <c r="A151" s="27">
        <v>45484</v>
      </c>
      <c r="B151" s="1" t="s">
        <v>122</v>
      </c>
      <c r="C151" s="1" t="s">
        <v>19</v>
      </c>
      <c r="D151" s="1">
        <f>E151-F151</f>
        <v>1</v>
      </c>
      <c r="E151" s="1">
        <v>1</v>
      </c>
      <c r="F151" s="1"/>
      <c r="G151" s="1" t="s">
        <v>61</v>
      </c>
      <c r="H151" s="1"/>
      <c r="I151" s="1"/>
      <c r="J151" s="1"/>
      <c r="K151" s="1"/>
    </row>
    <row r="152" s="26" customFormat="1" hidden="1" customHeight="1" outlineLevel="2" spans="1:11">
      <c r="A152" s="27">
        <v>45486</v>
      </c>
      <c r="B152" s="1" t="s">
        <v>122</v>
      </c>
      <c r="C152" s="1" t="s">
        <v>19</v>
      </c>
      <c r="D152" s="1">
        <f>E152-F152</f>
        <v>-1</v>
      </c>
      <c r="E152" s="1"/>
      <c r="F152" s="1">
        <v>1</v>
      </c>
      <c r="G152" s="1"/>
      <c r="H152" s="1" t="s">
        <v>62</v>
      </c>
      <c r="I152" s="1" t="s">
        <v>63</v>
      </c>
      <c r="J152" s="1" t="s">
        <v>64</v>
      </c>
      <c r="K152" s="1"/>
    </row>
    <row r="153" s="26" customFormat="1" customHeight="1" outlineLevel="1" collapsed="1" spans="1:11">
      <c r="A153" s="27"/>
      <c r="B153" s="28" t="s">
        <v>123</v>
      </c>
      <c r="C153" s="1"/>
      <c r="D153" s="1">
        <f>SUBTOTAL(9,D151:D152)</f>
        <v>0</v>
      </c>
      <c r="E153" s="1"/>
      <c r="F153" s="1"/>
      <c r="G153" s="1"/>
      <c r="H153" s="1"/>
      <c r="I153" s="1"/>
      <c r="J153" s="1"/>
      <c r="K153" s="1"/>
    </row>
    <row r="154" s="26" customFormat="1" hidden="1" customHeight="1" outlineLevel="2" spans="1:11">
      <c r="A154" s="27">
        <v>45496</v>
      </c>
      <c r="B154" s="1" t="s">
        <v>124</v>
      </c>
      <c r="C154" s="1" t="s">
        <v>19</v>
      </c>
      <c r="D154" s="1">
        <f>E154-F154</f>
        <v>6</v>
      </c>
      <c r="E154" s="1">
        <v>6</v>
      </c>
      <c r="F154" s="1"/>
      <c r="G154" s="1" t="s">
        <v>61</v>
      </c>
      <c r="H154" s="1"/>
      <c r="I154" s="1"/>
      <c r="J154" s="1"/>
      <c r="K154" s="1"/>
    </row>
    <row r="155" s="26" customFormat="1" hidden="1" customHeight="1" outlineLevel="2" spans="1:11">
      <c r="A155" s="27">
        <v>45503</v>
      </c>
      <c r="B155" s="1" t="s">
        <v>124</v>
      </c>
      <c r="C155" s="1" t="s">
        <v>19</v>
      </c>
      <c r="D155" s="1">
        <f>E155-F155</f>
        <v>-6</v>
      </c>
      <c r="E155" s="1"/>
      <c r="F155" s="1">
        <v>6</v>
      </c>
      <c r="G155" s="1"/>
      <c r="H155" s="1" t="s">
        <v>62</v>
      </c>
      <c r="I155" s="1" t="s">
        <v>63</v>
      </c>
      <c r="J155" s="1" t="s">
        <v>64</v>
      </c>
      <c r="K155" s="1"/>
    </row>
    <row r="156" s="26" customFormat="1" customHeight="1" outlineLevel="1" collapsed="1" spans="1:11">
      <c r="A156" s="27"/>
      <c r="B156" s="28" t="s">
        <v>125</v>
      </c>
      <c r="C156" s="1"/>
      <c r="D156" s="1">
        <f>SUBTOTAL(9,D154:D155)</f>
        <v>0</v>
      </c>
      <c r="E156" s="1"/>
      <c r="F156" s="1"/>
      <c r="G156" s="1"/>
      <c r="H156" s="1"/>
      <c r="I156" s="1"/>
      <c r="J156" s="1"/>
      <c r="K156" s="1"/>
    </row>
    <row r="157" s="26" customFormat="1" hidden="1" customHeight="1" outlineLevel="2" spans="1:11">
      <c r="A157" s="27">
        <v>45484</v>
      </c>
      <c r="B157" s="1" t="s">
        <v>126</v>
      </c>
      <c r="C157" s="1" t="s">
        <v>28</v>
      </c>
      <c r="D157" s="1">
        <f>E157-F157</f>
        <v>30</v>
      </c>
      <c r="E157" s="1">
        <v>30</v>
      </c>
      <c r="F157" s="1"/>
      <c r="G157" s="1" t="s">
        <v>61</v>
      </c>
      <c r="H157" s="1"/>
      <c r="I157" s="1"/>
      <c r="J157" s="1"/>
      <c r="K157" s="1"/>
    </row>
    <row r="158" s="26" customFormat="1" hidden="1" customHeight="1" outlineLevel="2" spans="1:11">
      <c r="A158" s="27">
        <v>45486</v>
      </c>
      <c r="B158" s="1" t="s">
        <v>126</v>
      </c>
      <c r="C158" s="1" t="s">
        <v>28</v>
      </c>
      <c r="D158" s="1">
        <f>E158-F158</f>
        <v>-30</v>
      </c>
      <c r="E158" s="1"/>
      <c r="F158" s="1">
        <v>30</v>
      </c>
      <c r="G158" s="1"/>
      <c r="H158" s="1" t="s">
        <v>62</v>
      </c>
      <c r="I158" s="1" t="s">
        <v>63</v>
      </c>
      <c r="J158" s="1" t="s">
        <v>64</v>
      </c>
      <c r="K158" s="1"/>
    </row>
    <row r="159" s="26" customFormat="1" customHeight="1" outlineLevel="1" collapsed="1" spans="1:11">
      <c r="A159" s="27"/>
      <c r="B159" s="28" t="s">
        <v>127</v>
      </c>
      <c r="C159" s="1"/>
      <c r="D159" s="1">
        <f>SUBTOTAL(9,D157:D158)</f>
        <v>0</v>
      </c>
      <c r="E159" s="1"/>
      <c r="F159" s="1"/>
      <c r="G159" s="1"/>
      <c r="H159" s="1"/>
      <c r="I159" s="1"/>
      <c r="J159" s="1"/>
      <c r="K159" s="1"/>
    </row>
    <row r="160" s="26" customFormat="1" hidden="1" customHeight="1" outlineLevel="2" spans="1:11">
      <c r="A160" s="27">
        <v>45484</v>
      </c>
      <c r="B160" s="1" t="s">
        <v>128</v>
      </c>
      <c r="C160" s="1" t="s">
        <v>19</v>
      </c>
      <c r="D160" s="1">
        <f>E160-F160</f>
        <v>4</v>
      </c>
      <c r="E160" s="1">
        <v>4</v>
      </c>
      <c r="F160" s="1"/>
      <c r="G160" s="1" t="s">
        <v>61</v>
      </c>
      <c r="H160" s="1"/>
      <c r="I160" s="1"/>
      <c r="J160" s="1"/>
      <c r="K160" s="1"/>
    </row>
    <row r="161" s="26" customFormat="1" hidden="1" customHeight="1" outlineLevel="2" spans="1:11">
      <c r="A161" s="27">
        <v>45486</v>
      </c>
      <c r="B161" s="1" t="s">
        <v>128</v>
      </c>
      <c r="C161" s="1" t="s">
        <v>19</v>
      </c>
      <c r="D161" s="1">
        <f>E161-F161</f>
        <v>-4</v>
      </c>
      <c r="E161" s="1"/>
      <c r="F161" s="1">
        <v>4</v>
      </c>
      <c r="G161" s="1"/>
      <c r="H161" s="1" t="s">
        <v>62</v>
      </c>
      <c r="I161" s="1" t="s">
        <v>63</v>
      </c>
      <c r="J161" s="1" t="s">
        <v>64</v>
      </c>
      <c r="K161" s="1"/>
    </row>
    <row r="162" s="26" customFormat="1" customHeight="1" outlineLevel="1" collapsed="1" spans="1:11">
      <c r="A162" s="27"/>
      <c r="B162" s="28" t="s">
        <v>129</v>
      </c>
      <c r="C162" s="1"/>
      <c r="D162" s="1">
        <f>SUBTOTAL(9,D160:D161)</f>
        <v>0</v>
      </c>
      <c r="E162" s="1"/>
      <c r="F162" s="1"/>
      <c r="G162" s="1"/>
      <c r="H162" s="1"/>
      <c r="I162" s="1"/>
      <c r="J162" s="1"/>
      <c r="K162" s="1"/>
    </row>
    <row r="163" s="26" customFormat="1" hidden="1" customHeight="1" outlineLevel="2" spans="1:11">
      <c r="A163" s="27">
        <v>45484</v>
      </c>
      <c r="B163" s="1" t="s">
        <v>130</v>
      </c>
      <c r="C163" s="1" t="s">
        <v>19</v>
      </c>
      <c r="D163" s="1">
        <f>E163-F163</f>
        <v>4</v>
      </c>
      <c r="E163" s="1">
        <v>4</v>
      </c>
      <c r="F163" s="1"/>
      <c r="G163" s="1" t="s">
        <v>61</v>
      </c>
      <c r="H163" s="1"/>
      <c r="I163" s="1"/>
      <c r="J163" s="1"/>
      <c r="K163" s="1"/>
    </row>
    <row r="164" s="26" customFormat="1" hidden="1" customHeight="1" outlineLevel="2" spans="1:11">
      <c r="A164" s="27">
        <v>45486</v>
      </c>
      <c r="B164" s="1" t="s">
        <v>130</v>
      </c>
      <c r="C164" s="1" t="s">
        <v>19</v>
      </c>
      <c r="D164" s="1">
        <f>E164-F164</f>
        <v>-4</v>
      </c>
      <c r="E164" s="1"/>
      <c r="F164" s="1">
        <v>4</v>
      </c>
      <c r="G164" s="1"/>
      <c r="H164" s="1" t="s">
        <v>62</v>
      </c>
      <c r="I164" s="1" t="s">
        <v>63</v>
      </c>
      <c r="J164" s="1" t="s">
        <v>64</v>
      </c>
      <c r="K164" s="1"/>
    </row>
    <row r="165" s="26" customFormat="1" customHeight="1" outlineLevel="1" collapsed="1" spans="1:11">
      <c r="A165" s="27"/>
      <c r="B165" s="28" t="s">
        <v>131</v>
      </c>
      <c r="C165" s="1"/>
      <c r="D165" s="1">
        <f>SUBTOTAL(9,D163:D164)</f>
        <v>0</v>
      </c>
      <c r="E165" s="1"/>
      <c r="F165" s="1"/>
      <c r="G165" s="1"/>
      <c r="H165" s="1"/>
      <c r="I165" s="1"/>
      <c r="J165" s="1"/>
      <c r="K165" s="1"/>
    </row>
    <row r="166" s="26" customFormat="1" hidden="1" customHeight="1" outlineLevel="2" spans="1:11">
      <c r="A166" s="27">
        <v>45484</v>
      </c>
      <c r="B166" s="1" t="s">
        <v>132</v>
      </c>
      <c r="C166" s="1" t="s">
        <v>19</v>
      </c>
      <c r="D166" s="1">
        <f>E166-F166</f>
        <v>4</v>
      </c>
      <c r="E166" s="1">
        <v>4</v>
      </c>
      <c r="F166" s="1"/>
      <c r="G166" s="1" t="s">
        <v>61</v>
      </c>
      <c r="H166" s="1"/>
      <c r="I166" s="1"/>
      <c r="J166" s="1"/>
      <c r="K166" s="1"/>
    </row>
    <row r="167" s="26" customFormat="1" hidden="1" customHeight="1" outlineLevel="2" spans="1:11">
      <c r="A167" s="27">
        <v>45486</v>
      </c>
      <c r="B167" s="1" t="s">
        <v>132</v>
      </c>
      <c r="C167" s="1" t="s">
        <v>19</v>
      </c>
      <c r="D167" s="1">
        <f>E167-F167</f>
        <v>-4</v>
      </c>
      <c r="E167" s="1"/>
      <c r="F167" s="1">
        <v>4</v>
      </c>
      <c r="G167" s="1"/>
      <c r="H167" s="1" t="s">
        <v>62</v>
      </c>
      <c r="I167" s="1" t="s">
        <v>63</v>
      </c>
      <c r="J167" s="1" t="s">
        <v>64</v>
      </c>
      <c r="K167" s="1"/>
    </row>
    <row r="168" s="26" customFormat="1" customHeight="1" outlineLevel="1" collapsed="1" spans="1:11">
      <c r="A168" s="27"/>
      <c r="B168" s="28" t="s">
        <v>133</v>
      </c>
      <c r="C168" s="1"/>
      <c r="D168" s="1">
        <f>SUBTOTAL(9,D166:D167)</f>
        <v>0</v>
      </c>
      <c r="E168" s="1"/>
      <c r="F168" s="1"/>
      <c r="G168" s="1"/>
      <c r="H168" s="1"/>
      <c r="I168" s="1"/>
      <c r="J168" s="1"/>
      <c r="K168" s="1"/>
    </row>
    <row r="169" s="26" customFormat="1" hidden="1" customHeight="1" outlineLevel="2" spans="1:11">
      <c r="A169" s="27">
        <v>45484</v>
      </c>
      <c r="B169" s="1" t="s">
        <v>134</v>
      </c>
      <c r="C169" s="1" t="s">
        <v>19</v>
      </c>
      <c r="D169" s="1">
        <f>E169-F169</f>
        <v>2</v>
      </c>
      <c r="E169" s="1">
        <v>2</v>
      </c>
      <c r="F169" s="1"/>
      <c r="G169" s="1" t="s">
        <v>61</v>
      </c>
      <c r="H169" s="1"/>
      <c r="I169" s="1"/>
      <c r="J169" s="1"/>
      <c r="K169" s="1"/>
    </row>
    <row r="170" s="26" customFormat="1" hidden="1" customHeight="1" outlineLevel="2" spans="1:11">
      <c r="A170" s="27">
        <v>45486</v>
      </c>
      <c r="B170" s="1" t="s">
        <v>134</v>
      </c>
      <c r="C170" s="1" t="s">
        <v>19</v>
      </c>
      <c r="D170" s="1">
        <f>E170-F170</f>
        <v>-2</v>
      </c>
      <c r="E170" s="1"/>
      <c r="F170" s="1">
        <v>2</v>
      </c>
      <c r="G170" s="1"/>
      <c r="H170" s="1" t="s">
        <v>62</v>
      </c>
      <c r="I170" s="1" t="s">
        <v>63</v>
      </c>
      <c r="J170" s="1" t="s">
        <v>64</v>
      </c>
      <c r="K170" s="1"/>
    </row>
    <row r="171" s="26" customFormat="1" customHeight="1" outlineLevel="1" collapsed="1" spans="1:11">
      <c r="A171" s="27"/>
      <c r="B171" s="28" t="s">
        <v>135</v>
      </c>
      <c r="C171" s="1"/>
      <c r="D171" s="1">
        <f>SUBTOTAL(9,D169:D170)</f>
        <v>0</v>
      </c>
      <c r="E171" s="1"/>
      <c r="F171" s="1"/>
      <c r="G171" s="1"/>
      <c r="H171" s="1"/>
      <c r="I171" s="1"/>
      <c r="J171" s="1"/>
      <c r="K171" s="1"/>
    </row>
    <row r="172" s="26" customFormat="1" hidden="1" customHeight="1" outlineLevel="2" spans="1:11">
      <c r="A172" s="27">
        <v>45496</v>
      </c>
      <c r="B172" s="1" t="s">
        <v>136</v>
      </c>
      <c r="C172" s="1" t="s">
        <v>19</v>
      </c>
      <c r="D172" s="1">
        <v>20</v>
      </c>
      <c r="E172" s="1"/>
      <c r="F172" s="1"/>
      <c r="G172" s="1"/>
      <c r="H172" s="1"/>
      <c r="I172" s="1"/>
      <c r="J172" s="1"/>
      <c r="K172" s="1"/>
    </row>
    <row r="173" s="26" customFormat="1" customHeight="1" outlineLevel="1" collapsed="1" spans="1:11">
      <c r="A173" s="27"/>
      <c r="B173" s="28" t="s">
        <v>137</v>
      </c>
      <c r="C173" s="1"/>
      <c r="D173" s="1">
        <f>SUBTOTAL(9,D172)</f>
        <v>20</v>
      </c>
      <c r="E173" s="1"/>
      <c r="F173" s="1"/>
      <c r="G173" s="1"/>
      <c r="H173" s="1"/>
      <c r="I173" s="1"/>
      <c r="J173" s="1"/>
      <c r="K173" s="1"/>
    </row>
    <row r="174" s="26" customFormat="1" hidden="1" customHeight="1" outlineLevel="2" spans="1:11">
      <c r="A174" s="27">
        <v>45496</v>
      </c>
      <c r="B174" s="1" t="s">
        <v>138</v>
      </c>
      <c r="C174" s="1" t="s">
        <v>19</v>
      </c>
      <c r="D174" s="1">
        <v>13</v>
      </c>
      <c r="E174" s="1"/>
      <c r="F174" s="1"/>
      <c r="G174" s="1"/>
      <c r="H174" s="1"/>
      <c r="I174" s="1"/>
      <c r="J174" s="1"/>
      <c r="K174" s="1"/>
    </row>
    <row r="175" s="26" customFormat="1" customHeight="1" outlineLevel="1" collapsed="1" spans="1:11">
      <c r="A175" s="27"/>
      <c r="B175" s="28" t="s">
        <v>139</v>
      </c>
      <c r="C175" s="1"/>
      <c r="D175" s="1">
        <f>SUBTOTAL(9,D174)</f>
        <v>13</v>
      </c>
      <c r="E175" s="1"/>
      <c r="F175" s="1"/>
      <c r="G175" s="1"/>
      <c r="H175" s="1"/>
      <c r="I175" s="1"/>
      <c r="J175" s="1"/>
      <c r="K175" s="1"/>
    </row>
    <row r="176" s="26" customFormat="1" hidden="1" customHeight="1" outlineLevel="2" spans="1:11">
      <c r="A176" s="27">
        <v>45496</v>
      </c>
      <c r="B176" s="1" t="s">
        <v>140</v>
      </c>
      <c r="C176" s="1" t="s">
        <v>19</v>
      </c>
      <c r="D176" s="1">
        <v>3</v>
      </c>
      <c r="E176" s="1"/>
      <c r="F176" s="1"/>
      <c r="G176" s="1"/>
      <c r="H176" s="1"/>
      <c r="I176" s="1"/>
      <c r="J176" s="1"/>
      <c r="K176" s="1"/>
    </row>
    <row r="177" s="26" customFormat="1" customHeight="1" outlineLevel="1" collapsed="1" spans="1:11">
      <c r="A177" s="27"/>
      <c r="B177" s="28" t="s">
        <v>141</v>
      </c>
      <c r="C177" s="1"/>
      <c r="D177" s="1">
        <f>SUBTOTAL(9,D176)</f>
        <v>3</v>
      </c>
      <c r="E177" s="1"/>
      <c r="F177" s="1"/>
      <c r="G177" s="1"/>
      <c r="H177" s="1"/>
      <c r="I177" s="1"/>
      <c r="J177" s="1"/>
      <c r="K177" s="1"/>
    </row>
    <row r="178" s="26" customFormat="1" hidden="1" customHeight="1" outlineLevel="2" spans="1:11">
      <c r="A178" s="27">
        <v>45496</v>
      </c>
      <c r="B178" s="1" t="s">
        <v>142</v>
      </c>
      <c r="C178" s="1" t="s">
        <v>19</v>
      </c>
      <c r="D178" s="1">
        <v>42</v>
      </c>
      <c r="E178" s="1"/>
      <c r="F178" s="1"/>
      <c r="G178" s="1"/>
      <c r="H178" s="1"/>
      <c r="I178" s="1"/>
      <c r="J178" s="1"/>
      <c r="K178" s="1"/>
    </row>
    <row r="179" s="26" customFormat="1" hidden="1" customHeight="1" outlineLevel="2" spans="1:11">
      <c r="A179" s="27">
        <v>45661</v>
      </c>
      <c r="B179" s="1" t="s">
        <v>142</v>
      </c>
      <c r="C179" s="1" t="s">
        <v>19</v>
      </c>
      <c r="D179" s="1">
        <f>E179-F179</f>
        <v>-42</v>
      </c>
      <c r="E179" s="1"/>
      <c r="F179" s="29">
        <v>42</v>
      </c>
      <c r="G179" s="1"/>
      <c r="H179" s="1" t="s">
        <v>38</v>
      </c>
      <c r="I179" s="1" t="s">
        <v>39</v>
      </c>
      <c r="J179" s="1" t="s">
        <v>39</v>
      </c>
      <c r="K179" s="1"/>
    </row>
    <row r="180" s="26" customFormat="1" customHeight="1" outlineLevel="1" collapsed="1" spans="1:11">
      <c r="A180" s="27"/>
      <c r="B180" s="28" t="s">
        <v>143</v>
      </c>
      <c r="C180" s="1"/>
      <c r="D180" s="1">
        <f>SUBTOTAL(9,D178:D179)</f>
        <v>0</v>
      </c>
      <c r="E180" s="1"/>
      <c r="F180" s="29"/>
      <c r="G180" s="1"/>
      <c r="H180" s="1"/>
      <c r="I180" s="1"/>
      <c r="J180" s="1"/>
      <c r="K180" s="1"/>
    </row>
    <row r="181" s="26" customFormat="1" hidden="1" customHeight="1" outlineLevel="2" spans="1:11">
      <c r="A181" s="27">
        <v>45496</v>
      </c>
      <c r="B181" s="1" t="s">
        <v>144</v>
      </c>
      <c r="C181" s="1" t="s">
        <v>19</v>
      </c>
      <c r="D181" s="1">
        <v>16</v>
      </c>
      <c r="E181" s="1"/>
      <c r="F181" s="1"/>
      <c r="G181" s="1"/>
      <c r="H181" s="1"/>
      <c r="I181" s="1"/>
      <c r="J181" s="1"/>
      <c r="K181" s="1"/>
    </row>
    <row r="182" s="26" customFormat="1" hidden="1" customHeight="1" outlineLevel="2" spans="1:11">
      <c r="A182" s="27">
        <v>45661</v>
      </c>
      <c r="B182" s="1" t="s">
        <v>144</v>
      </c>
      <c r="C182" s="1" t="s">
        <v>19</v>
      </c>
      <c r="D182" s="1">
        <f>E182-F182</f>
        <v>-16</v>
      </c>
      <c r="E182" s="1"/>
      <c r="F182" s="29">
        <v>16</v>
      </c>
      <c r="G182" s="1"/>
      <c r="H182" s="1" t="s">
        <v>38</v>
      </c>
      <c r="I182" s="1" t="s">
        <v>39</v>
      </c>
      <c r="J182" s="1" t="s">
        <v>39</v>
      </c>
      <c r="K182" s="1"/>
    </row>
    <row r="183" s="26" customFormat="1" customHeight="1" outlineLevel="1" collapsed="1" spans="1:11">
      <c r="A183" s="27"/>
      <c r="B183" s="28" t="s">
        <v>145</v>
      </c>
      <c r="C183" s="1"/>
      <c r="D183" s="1">
        <f>SUBTOTAL(9,D181:D182)</f>
        <v>0</v>
      </c>
      <c r="E183" s="1"/>
      <c r="F183" s="29"/>
      <c r="G183" s="1"/>
      <c r="H183" s="1"/>
      <c r="I183" s="1"/>
      <c r="J183" s="1"/>
      <c r="K183" s="1"/>
    </row>
    <row r="184" s="26" customFormat="1" hidden="1" customHeight="1" outlineLevel="2" spans="1:11">
      <c r="A184" s="27">
        <v>45496</v>
      </c>
      <c r="B184" s="1" t="s">
        <v>146</v>
      </c>
      <c r="C184" s="1" t="s">
        <v>19</v>
      </c>
      <c r="D184" s="1">
        <v>40</v>
      </c>
      <c r="E184" s="1"/>
      <c r="F184" s="1"/>
      <c r="G184" s="1"/>
      <c r="H184" s="1"/>
      <c r="I184" s="1"/>
      <c r="J184" s="1"/>
      <c r="K184" s="1"/>
    </row>
    <row r="185" s="26" customFormat="1" hidden="1" customHeight="1" outlineLevel="2" spans="1:11">
      <c r="A185" s="27">
        <v>45661</v>
      </c>
      <c r="B185" s="1" t="s">
        <v>146</v>
      </c>
      <c r="C185" s="1" t="s">
        <v>19</v>
      </c>
      <c r="D185" s="1">
        <f>E185-F185</f>
        <v>-40</v>
      </c>
      <c r="E185" s="1"/>
      <c r="F185" s="29">
        <v>40</v>
      </c>
      <c r="G185" s="1"/>
      <c r="H185" s="1" t="s">
        <v>38</v>
      </c>
      <c r="I185" s="1" t="s">
        <v>39</v>
      </c>
      <c r="J185" s="1" t="s">
        <v>39</v>
      </c>
      <c r="K185" s="1"/>
    </row>
    <row r="186" s="26" customFormat="1" customHeight="1" outlineLevel="1" collapsed="1" spans="1:11">
      <c r="A186" s="27"/>
      <c r="B186" s="28" t="s">
        <v>147</v>
      </c>
      <c r="C186" s="1"/>
      <c r="D186" s="1">
        <f>SUBTOTAL(9,D184:D185)</f>
        <v>0</v>
      </c>
      <c r="E186" s="1"/>
      <c r="F186" s="29"/>
      <c r="G186" s="1"/>
      <c r="H186" s="1"/>
      <c r="I186" s="1"/>
      <c r="J186" s="1"/>
      <c r="K186" s="1"/>
    </row>
    <row r="187" s="26" customFormat="1" hidden="1" customHeight="1" outlineLevel="2" spans="1:11">
      <c r="A187" s="27">
        <v>45496</v>
      </c>
      <c r="B187" s="1" t="s">
        <v>148</v>
      </c>
      <c r="C187" s="1" t="s">
        <v>19</v>
      </c>
      <c r="D187" s="1">
        <v>80</v>
      </c>
      <c r="E187" s="1"/>
      <c r="F187" s="1"/>
      <c r="G187" s="1"/>
      <c r="H187" s="1"/>
      <c r="I187" s="1"/>
      <c r="J187" s="1"/>
      <c r="K187" s="1"/>
    </row>
    <row r="188" s="26" customFormat="1" hidden="1" customHeight="1" outlineLevel="2" spans="1:11">
      <c r="A188" s="27">
        <v>45493</v>
      </c>
      <c r="B188" s="1" t="s">
        <v>148</v>
      </c>
      <c r="C188" s="1" t="s">
        <v>19</v>
      </c>
      <c r="D188" s="1">
        <f t="shared" ref="D188:D193" si="3">E188-F188</f>
        <v>-2</v>
      </c>
      <c r="E188" s="1"/>
      <c r="F188" s="1">
        <v>2</v>
      </c>
      <c r="G188" s="1"/>
      <c r="H188" s="1" t="s">
        <v>62</v>
      </c>
      <c r="I188" s="1" t="s">
        <v>63</v>
      </c>
      <c r="J188" s="1" t="s">
        <v>64</v>
      </c>
      <c r="K188" s="1"/>
    </row>
    <row r="189" s="26" customFormat="1" hidden="1" customHeight="1" outlineLevel="2" spans="1:11">
      <c r="A189" s="27">
        <v>45623</v>
      </c>
      <c r="B189" s="1" t="s">
        <v>148</v>
      </c>
      <c r="C189" s="1" t="s">
        <v>19</v>
      </c>
      <c r="D189" s="1">
        <f t="shared" si="3"/>
        <v>-4</v>
      </c>
      <c r="E189" s="1"/>
      <c r="F189" s="1">
        <v>4</v>
      </c>
      <c r="G189" s="1"/>
      <c r="H189" s="1" t="s">
        <v>62</v>
      </c>
      <c r="I189" s="1" t="s">
        <v>92</v>
      </c>
      <c r="J189" s="1" t="s">
        <v>89</v>
      </c>
      <c r="K189" s="1"/>
    </row>
    <row r="190" s="26" customFormat="1" hidden="1" customHeight="1" outlineLevel="2" spans="1:11">
      <c r="A190" s="27">
        <v>45661</v>
      </c>
      <c r="B190" s="1" t="s">
        <v>148</v>
      </c>
      <c r="C190" s="1" t="s">
        <v>19</v>
      </c>
      <c r="D190" s="1">
        <f t="shared" si="3"/>
        <v>-8</v>
      </c>
      <c r="E190" s="1"/>
      <c r="F190" s="29">
        <v>8</v>
      </c>
      <c r="G190" s="1"/>
      <c r="H190" s="1" t="s">
        <v>38</v>
      </c>
      <c r="I190" s="1" t="s">
        <v>39</v>
      </c>
      <c r="J190" s="1" t="s">
        <v>39</v>
      </c>
      <c r="K190" s="1"/>
    </row>
    <row r="191" s="26" customFormat="1" hidden="1" customHeight="1" outlineLevel="2" spans="1:11">
      <c r="A191" s="27">
        <v>45661</v>
      </c>
      <c r="B191" s="1" t="s">
        <v>148</v>
      </c>
      <c r="C191" s="1" t="s">
        <v>19</v>
      </c>
      <c r="D191" s="1">
        <f t="shared" si="3"/>
        <v>-12</v>
      </c>
      <c r="E191" s="1"/>
      <c r="F191" s="29">
        <v>12</v>
      </c>
      <c r="G191" s="1"/>
      <c r="H191" s="1" t="s">
        <v>38</v>
      </c>
      <c r="I191" s="1" t="s">
        <v>39</v>
      </c>
      <c r="J191" s="1" t="s">
        <v>39</v>
      </c>
      <c r="K191" s="1"/>
    </row>
    <row r="192" s="26" customFormat="1" hidden="1" customHeight="1" outlineLevel="2" spans="1:11">
      <c r="A192" s="27">
        <v>45661</v>
      </c>
      <c r="B192" s="1" t="s">
        <v>148</v>
      </c>
      <c r="C192" s="1" t="s">
        <v>19</v>
      </c>
      <c r="D192" s="1">
        <f t="shared" si="3"/>
        <v>-6</v>
      </c>
      <c r="E192" s="1"/>
      <c r="F192" s="29">
        <v>6</v>
      </c>
      <c r="G192" s="1"/>
      <c r="H192" s="1" t="s">
        <v>38</v>
      </c>
      <c r="I192" s="1" t="s">
        <v>39</v>
      </c>
      <c r="J192" s="1" t="s">
        <v>39</v>
      </c>
      <c r="K192" s="1"/>
    </row>
    <row r="193" s="26" customFormat="1" hidden="1" customHeight="1" outlineLevel="2" spans="1:11">
      <c r="A193" s="27">
        <v>45661</v>
      </c>
      <c r="B193" s="1" t="s">
        <v>148</v>
      </c>
      <c r="C193" s="1" t="s">
        <v>19</v>
      </c>
      <c r="D193" s="1">
        <f t="shared" si="3"/>
        <v>-5</v>
      </c>
      <c r="E193" s="1"/>
      <c r="F193" s="29">
        <v>5</v>
      </c>
      <c r="G193" s="1"/>
      <c r="H193" s="1" t="s">
        <v>38</v>
      </c>
      <c r="I193" s="1" t="s">
        <v>39</v>
      </c>
      <c r="J193" s="1" t="s">
        <v>39</v>
      </c>
      <c r="K193" s="1"/>
    </row>
    <row r="194" s="26" customFormat="1" customHeight="1" outlineLevel="1" collapsed="1" spans="1:11">
      <c r="A194" s="27"/>
      <c r="B194" s="28" t="s">
        <v>149</v>
      </c>
      <c r="C194" s="1"/>
      <c r="D194" s="1">
        <f>SUBTOTAL(9,D187:D193)</f>
        <v>43</v>
      </c>
      <c r="E194" s="1"/>
      <c r="F194" s="29"/>
      <c r="G194" s="1"/>
      <c r="H194" s="1"/>
      <c r="I194" s="1"/>
      <c r="J194" s="1"/>
      <c r="K194" s="1"/>
    </row>
    <row r="195" s="26" customFormat="1" hidden="1" customHeight="1" outlineLevel="2" spans="1:11">
      <c r="A195" s="27">
        <v>45496</v>
      </c>
      <c r="B195" s="1" t="s">
        <v>150</v>
      </c>
      <c r="C195" s="1" t="s">
        <v>19</v>
      </c>
      <c r="D195" s="1">
        <v>423</v>
      </c>
      <c r="E195" s="1"/>
      <c r="F195" s="1"/>
      <c r="G195" s="1"/>
      <c r="H195" s="1"/>
      <c r="I195" s="1"/>
      <c r="J195" s="1"/>
      <c r="K195" s="1"/>
    </row>
    <row r="196" s="26" customFormat="1" hidden="1" customHeight="1" outlineLevel="2" spans="1:11">
      <c r="A196" s="27">
        <v>45504</v>
      </c>
      <c r="B196" s="1" t="s">
        <v>150</v>
      </c>
      <c r="C196" s="1" t="s">
        <v>19</v>
      </c>
      <c r="D196" s="1">
        <f>E196-F196</f>
        <v>-16</v>
      </c>
      <c r="E196" s="1"/>
      <c r="F196" s="1">
        <v>16</v>
      </c>
      <c r="G196" s="1"/>
      <c r="H196" s="1" t="s">
        <v>62</v>
      </c>
      <c r="I196" s="1" t="s">
        <v>88</v>
      </c>
      <c r="J196" s="1" t="s">
        <v>151</v>
      </c>
      <c r="K196" s="1"/>
    </row>
    <row r="197" s="26" customFormat="1" hidden="1" customHeight="1" outlineLevel="2" spans="1:11">
      <c r="A197" s="27">
        <v>45505</v>
      </c>
      <c r="B197" s="1" t="s">
        <v>150</v>
      </c>
      <c r="C197" s="1" t="s">
        <v>19</v>
      </c>
      <c r="D197" s="1">
        <f>E197-F197</f>
        <v>-10</v>
      </c>
      <c r="E197" s="1"/>
      <c r="F197" s="1">
        <v>10</v>
      </c>
      <c r="G197" s="1"/>
      <c r="H197" s="1" t="s">
        <v>62</v>
      </c>
      <c r="I197" s="1" t="s">
        <v>88</v>
      </c>
      <c r="J197" s="1" t="s">
        <v>89</v>
      </c>
      <c r="K197" s="1"/>
    </row>
    <row r="198" s="26" customFormat="1" hidden="1" customHeight="1" outlineLevel="2" spans="1:11">
      <c r="A198" s="27">
        <v>45520</v>
      </c>
      <c r="B198" s="1" t="s">
        <v>150</v>
      </c>
      <c r="C198" s="1" t="s">
        <v>19</v>
      </c>
      <c r="D198" s="1">
        <f>E198-F198</f>
        <v>-11</v>
      </c>
      <c r="E198" s="1"/>
      <c r="F198" s="1">
        <v>11</v>
      </c>
      <c r="G198" s="1"/>
      <c r="H198" s="1" t="s">
        <v>62</v>
      </c>
      <c r="I198" s="1" t="s">
        <v>88</v>
      </c>
      <c r="J198" s="1" t="s">
        <v>89</v>
      </c>
      <c r="K198" s="1"/>
    </row>
    <row r="199" s="26" customFormat="1" customHeight="1" outlineLevel="1" collapsed="1" spans="1:11">
      <c r="A199" s="27"/>
      <c r="B199" s="28" t="s">
        <v>152</v>
      </c>
      <c r="C199" s="1"/>
      <c r="D199" s="1">
        <f>SUBTOTAL(9,D195:D198)</f>
        <v>386</v>
      </c>
      <c r="E199" s="1"/>
      <c r="F199" s="1"/>
      <c r="G199" s="1"/>
      <c r="H199" s="1"/>
      <c r="I199" s="1"/>
      <c r="J199" s="1"/>
      <c r="K199" s="1"/>
    </row>
    <row r="200" s="26" customFormat="1" hidden="1" customHeight="1" outlineLevel="2" spans="1:11">
      <c r="A200" s="27">
        <v>45496</v>
      </c>
      <c r="B200" s="1" t="s">
        <v>153</v>
      </c>
      <c r="C200" s="1" t="s">
        <v>19</v>
      </c>
      <c r="D200" s="1">
        <v>18</v>
      </c>
      <c r="E200" s="1"/>
      <c r="F200" s="1"/>
      <c r="G200" s="1"/>
      <c r="H200" s="1"/>
      <c r="I200" s="1"/>
      <c r="J200" s="1"/>
      <c r="K200" s="1"/>
    </row>
    <row r="201" s="26" customFormat="1" hidden="1" customHeight="1" outlineLevel="2" spans="1:11">
      <c r="A201" s="27">
        <v>45496</v>
      </c>
      <c r="B201" s="1" t="s">
        <v>153</v>
      </c>
      <c r="C201" s="1" t="s">
        <v>19</v>
      </c>
      <c r="D201" s="1">
        <v>12</v>
      </c>
      <c r="E201" s="1"/>
      <c r="F201" s="1"/>
      <c r="G201" s="1"/>
      <c r="H201" s="1"/>
      <c r="I201" s="1"/>
      <c r="J201" s="1"/>
      <c r="K201" s="1"/>
    </row>
    <row r="202" s="26" customFormat="1" hidden="1" customHeight="1" outlineLevel="2" spans="1:11">
      <c r="A202" s="27">
        <v>45503</v>
      </c>
      <c r="B202" s="1" t="s">
        <v>153</v>
      </c>
      <c r="C202" s="1" t="s">
        <v>19</v>
      </c>
      <c r="D202" s="1">
        <f>E202-F202</f>
        <v>-8</v>
      </c>
      <c r="E202" s="1"/>
      <c r="F202" s="1">
        <v>8</v>
      </c>
      <c r="G202" s="1"/>
      <c r="H202" s="1" t="s">
        <v>62</v>
      </c>
      <c r="I202" s="1" t="s">
        <v>154</v>
      </c>
      <c r="J202" s="1" t="s">
        <v>155</v>
      </c>
      <c r="K202" s="1"/>
    </row>
    <row r="203" s="26" customFormat="1" hidden="1" customHeight="1" outlineLevel="2" spans="1:11">
      <c r="A203" s="27">
        <v>45525</v>
      </c>
      <c r="B203" s="1" t="s">
        <v>153</v>
      </c>
      <c r="C203" s="1" t="s">
        <v>19</v>
      </c>
      <c r="D203" s="1">
        <f>E203-F203</f>
        <v>-2</v>
      </c>
      <c r="E203" s="1"/>
      <c r="F203" s="1">
        <v>2</v>
      </c>
      <c r="G203" s="1"/>
      <c r="H203" s="1" t="s">
        <v>62</v>
      </c>
      <c r="I203" s="1" t="s">
        <v>88</v>
      </c>
      <c r="J203" s="1" t="s">
        <v>89</v>
      </c>
      <c r="K203" s="1"/>
    </row>
    <row r="204" s="26" customFormat="1" hidden="1" customHeight="1" outlineLevel="2" spans="1:11">
      <c r="A204" s="27">
        <v>45547</v>
      </c>
      <c r="B204" s="1" t="s">
        <v>153</v>
      </c>
      <c r="C204" s="1" t="s">
        <v>19</v>
      </c>
      <c r="D204" s="1">
        <f>E204-F204</f>
        <v>-1</v>
      </c>
      <c r="E204" s="1"/>
      <c r="F204" s="1">
        <v>1</v>
      </c>
      <c r="G204" s="1"/>
      <c r="H204" s="1" t="s">
        <v>62</v>
      </c>
      <c r="I204" s="1" t="s">
        <v>88</v>
      </c>
      <c r="J204" s="1" t="s">
        <v>89</v>
      </c>
      <c r="K204" s="1"/>
    </row>
    <row r="205" s="26" customFormat="1" hidden="1" customHeight="1" outlineLevel="2" spans="1:11">
      <c r="A205" s="27">
        <v>45623</v>
      </c>
      <c r="B205" s="1" t="s">
        <v>153</v>
      </c>
      <c r="C205" s="1" t="s">
        <v>19</v>
      </c>
      <c r="D205" s="1">
        <f>E205-F205</f>
        <v>-7</v>
      </c>
      <c r="E205" s="1"/>
      <c r="F205" s="1">
        <v>7</v>
      </c>
      <c r="G205" s="1"/>
      <c r="H205" s="1" t="s">
        <v>156</v>
      </c>
      <c r="I205" s="1" t="s">
        <v>157</v>
      </c>
      <c r="J205" s="1" t="s">
        <v>89</v>
      </c>
      <c r="K205" s="1"/>
    </row>
    <row r="206" s="26" customFormat="1" hidden="1" customHeight="1" outlineLevel="2" spans="1:11">
      <c r="A206" s="27">
        <v>45636</v>
      </c>
      <c r="B206" s="1" t="s">
        <v>153</v>
      </c>
      <c r="C206" s="1" t="s">
        <v>19</v>
      </c>
      <c r="D206" s="1">
        <f>E206-F206</f>
        <v>-12</v>
      </c>
      <c r="E206" s="1"/>
      <c r="F206" s="1">
        <v>12</v>
      </c>
      <c r="G206" s="1"/>
      <c r="H206" s="1" t="s">
        <v>158</v>
      </c>
      <c r="I206" s="1" t="s">
        <v>157</v>
      </c>
      <c r="J206" s="1" t="s">
        <v>89</v>
      </c>
      <c r="K206" s="1"/>
    </row>
    <row r="207" s="26" customFormat="1" customHeight="1" outlineLevel="1" collapsed="1" spans="1:11">
      <c r="A207" s="27"/>
      <c r="B207" s="28" t="s">
        <v>159</v>
      </c>
      <c r="C207" s="1"/>
      <c r="D207" s="1">
        <f>SUBTOTAL(9,D200:D206)</f>
        <v>0</v>
      </c>
      <c r="E207" s="1"/>
      <c r="F207" s="1"/>
      <c r="G207" s="1"/>
      <c r="H207" s="1"/>
      <c r="I207" s="1"/>
      <c r="J207" s="1"/>
      <c r="K207" s="1"/>
    </row>
    <row r="208" s="26" customFormat="1" hidden="1" customHeight="1" outlineLevel="2" spans="1:11">
      <c r="A208" s="27">
        <v>45496</v>
      </c>
      <c r="B208" s="1" t="s">
        <v>160</v>
      </c>
      <c r="C208" s="1" t="s">
        <v>19</v>
      </c>
      <c r="D208" s="1">
        <v>127</v>
      </c>
      <c r="E208" s="1"/>
      <c r="F208" s="1"/>
      <c r="G208" s="1"/>
      <c r="H208" s="1"/>
      <c r="I208" s="1"/>
      <c r="J208" s="1"/>
      <c r="K208" s="1"/>
    </row>
    <row r="209" s="26" customFormat="1" hidden="1" customHeight="1" outlineLevel="2" spans="1:11">
      <c r="A209" s="27">
        <v>45496</v>
      </c>
      <c r="B209" s="1" t="s">
        <v>160</v>
      </c>
      <c r="C209" s="1" t="s">
        <v>19</v>
      </c>
      <c r="D209" s="1">
        <v>5</v>
      </c>
      <c r="E209" s="1"/>
      <c r="F209" s="1"/>
      <c r="G209" s="1"/>
      <c r="H209" s="1"/>
      <c r="I209" s="1"/>
      <c r="J209" s="1"/>
      <c r="K209" s="1"/>
    </row>
    <row r="210" s="26" customFormat="1" hidden="1" customHeight="1" outlineLevel="2" spans="1:11">
      <c r="A210" s="27">
        <v>45510</v>
      </c>
      <c r="B210" s="1" t="s">
        <v>160</v>
      </c>
      <c r="C210" s="1" t="s">
        <v>19</v>
      </c>
      <c r="D210" s="1">
        <f>E210-F210</f>
        <v>-24</v>
      </c>
      <c r="E210" s="1"/>
      <c r="F210" s="1">
        <v>24</v>
      </c>
      <c r="G210" s="1"/>
      <c r="H210" s="1" t="s">
        <v>62</v>
      </c>
      <c r="I210" s="1" t="s">
        <v>88</v>
      </c>
      <c r="J210" s="1" t="s">
        <v>89</v>
      </c>
      <c r="K210" s="1"/>
    </row>
    <row r="211" s="26" customFormat="1" hidden="1" customHeight="1" outlineLevel="2" spans="1:11">
      <c r="A211" s="27">
        <v>45512</v>
      </c>
      <c r="B211" s="1" t="s">
        <v>160</v>
      </c>
      <c r="C211" s="1" t="s">
        <v>19</v>
      </c>
      <c r="D211" s="1">
        <f>E211-F211</f>
        <v>-53</v>
      </c>
      <c r="E211" s="1"/>
      <c r="F211" s="1">
        <v>53</v>
      </c>
      <c r="G211" s="1"/>
      <c r="H211" s="1" t="s">
        <v>62</v>
      </c>
      <c r="I211" s="1" t="s">
        <v>88</v>
      </c>
      <c r="J211" s="1" t="s">
        <v>89</v>
      </c>
      <c r="K211" s="1"/>
    </row>
    <row r="212" s="26" customFormat="1" hidden="1" customHeight="1" outlineLevel="2" spans="1:11">
      <c r="A212" s="27">
        <v>45533</v>
      </c>
      <c r="B212" s="1" t="s">
        <v>160</v>
      </c>
      <c r="C212" s="1" t="s">
        <v>19</v>
      </c>
      <c r="D212" s="1">
        <f>E212-F212</f>
        <v>-4</v>
      </c>
      <c r="E212" s="1"/>
      <c r="F212" s="1">
        <v>4</v>
      </c>
      <c r="G212" s="1"/>
      <c r="H212" s="1" t="s">
        <v>62</v>
      </c>
      <c r="I212" s="1" t="s">
        <v>88</v>
      </c>
      <c r="J212" s="1" t="s">
        <v>89</v>
      </c>
      <c r="K212" s="1"/>
    </row>
    <row r="213" s="26" customFormat="1" hidden="1" customHeight="1" outlineLevel="2" spans="1:11">
      <c r="A213" s="27">
        <v>45524</v>
      </c>
      <c r="B213" s="1" t="s">
        <v>160</v>
      </c>
      <c r="C213" s="1" t="s">
        <v>19</v>
      </c>
      <c r="D213" s="1">
        <f>E213-F213</f>
        <v>-50</v>
      </c>
      <c r="E213" s="1"/>
      <c r="F213" s="1">
        <v>50</v>
      </c>
      <c r="G213" s="1"/>
      <c r="H213" s="1" t="s">
        <v>14</v>
      </c>
      <c r="I213" s="1" t="s">
        <v>15</v>
      </c>
      <c r="J213" s="1" t="s">
        <v>16</v>
      </c>
      <c r="K213" s="1"/>
    </row>
    <row r="214" s="26" customFormat="1" hidden="1" customHeight="1" outlineLevel="2" spans="1:11">
      <c r="A214" s="27">
        <v>45573</v>
      </c>
      <c r="B214" s="1" t="s">
        <v>160</v>
      </c>
      <c r="C214" s="1" t="s">
        <v>19</v>
      </c>
      <c r="D214" s="1">
        <f>E214-F214</f>
        <v>-1</v>
      </c>
      <c r="E214" s="1"/>
      <c r="F214" s="1">
        <v>1</v>
      </c>
      <c r="G214" s="1"/>
      <c r="H214" s="1" t="s">
        <v>62</v>
      </c>
      <c r="I214" s="1" t="s">
        <v>88</v>
      </c>
      <c r="J214" s="1" t="s">
        <v>89</v>
      </c>
      <c r="K214" s="1"/>
    </row>
    <row r="215" s="26" customFormat="1" customHeight="1" outlineLevel="1" collapsed="1" spans="1:11">
      <c r="A215" s="27"/>
      <c r="B215" s="28" t="s">
        <v>161</v>
      </c>
      <c r="C215" s="1"/>
      <c r="D215" s="1">
        <f>SUBTOTAL(9,D208:D214)</f>
        <v>0</v>
      </c>
      <c r="E215" s="1"/>
      <c r="F215" s="1"/>
      <c r="G215" s="1"/>
      <c r="H215" s="1"/>
      <c r="I215" s="1"/>
      <c r="J215" s="1"/>
      <c r="K215" s="1"/>
    </row>
    <row r="216" s="26" customFormat="1" hidden="1" customHeight="1" outlineLevel="2" spans="1:11">
      <c r="A216" s="27">
        <v>45496</v>
      </c>
      <c r="B216" s="1" t="s">
        <v>162</v>
      </c>
      <c r="C216" s="1" t="s">
        <v>19</v>
      </c>
      <c r="D216" s="1">
        <v>602</v>
      </c>
      <c r="E216" s="1"/>
      <c r="F216" s="1"/>
      <c r="G216" s="1"/>
      <c r="H216" s="1"/>
      <c r="I216" s="1"/>
      <c r="J216" s="1"/>
      <c r="K216" s="1"/>
    </row>
    <row r="217" s="26" customFormat="1" hidden="1" customHeight="1" outlineLevel="2" spans="1:11">
      <c r="A217" s="27">
        <v>45661</v>
      </c>
      <c r="B217" s="1" t="s">
        <v>162</v>
      </c>
      <c r="C217" s="1" t="s">
        <v>19</v>
      </c>
      <c r="D217" s="1">
        <f>E217-F217</f>
        <v>-165</v>
      </c>
      <c r="E217" s="1"/>
      <c r="F217" s="29">
        <v>165</v>
      </c>
      <c r="G217" s="1"/>
      <c r="H217" s="1" t="s">
        <v>38</v>
      </c>
      <c r="I217" s="1" t="s">
        <v>39</v>
      </c>
      <c r="J217" s="1" t="s">
        <v>39</v>
      </c>
      <c r="K217" s="1"/>
    </row>
    <row r="218" s="26" customFormat="1" hidden="1" customHeight="1" outlineLevel="2" spans="1:11">
      <c r="A218" s="27">
        <v>45661</v>
      </c>
      <c r="B218" s="1" t="s">
        <v>162</v>
      </c>
      <c r="C218" s="1" t="s">
        <v>19</v>
      </c>
      <c r="D218" s="1">
        <f>E218-F218</f>
        <v>-6</v>
      </c>
      <c r="E218" s="1"/>
      <c r="F218" s="29">
        <v>6</v>
      </c>
      <c r="G218" s="1"/>
      <c r="H218" s="1" t="s">
        <v>38</v>
      </c>
      <c r="I218" s="1" t="s">
        <v>39</v>
      </c>
      <c r="J218" s="1" t="s">
        <v>39</v>
      </c>
      <c r="K218" s="1"/>
    </row>
    <row r="219" s="26" customFormat="1" customHeight="1" outlineLevel="1" collapsed="1" spans="1:11">
      <c r="A219" s="27"/>
      <c r="B219" s="28" t="s">
        <v>163</v>
      </c>
      <c r="C219" s="1"/>
      <c r="D219" s="1">
        <f>SUBTOTAL(9,D216:D218)</f>
        <v>431</v>
      </c>
      <c r="E219" s="1"/>
      <c r="F219" s="29"/>
      <c r="G219" s="1"/>
      <c r="H219" s="1"/>
      <c r="I219" s="1"/>
      <c r="J219" s="1"/>
      <c r="K219" s="1"/>
    </row>
    <row r="220" s="26" customFormat="1" hidden="1" customHeight="1" outlineLevel="2" spans="1:11">
      <c r="A220" s="27">
        <v>45496</v>
      </c>
      <c r="B220" s="1" t="s">
        <v>164</v>
      </c>
      <c r="C220" s="1" t="s">
        <v>19</v>
      </c>
      <c r="D220" s="1">
        <v>1</v>
      </c>
      <c r="E220" s="1"/>
      <c r="F220" s="1"/>
      <c r="G220" s="1"/>
      <c r="H220" s="1"/>
      <c r="I220" s="1"/>
      <c r="J220" s="1"/>
      <c r="K220" s="1"/>
    </row>
    <row r="221" s="26" customFormat="1" hidden="1" customHeight="1" outlineLevel="2" spans="1:11">
      <c r="A221" s="27">
        <v>45503</v>
      </c>
      <c r="B221" s="1" t="s">
        <v>164</v>
      </c>
      <c r="C221" s="1" t="s">
        <v>19</v>
      </c>
      <c r="D221" s="1">
        <f>E221-F221</f>
        <v>-1</v>
      </c>
      <c r="E221" s="1"/>
      <c r="F221" s="1">
        <v>1</v>
      </c>
      <c r="G221" s="1"/>
      <c r="H221" s="1" t="s">
        <v>62</v>
      </c>
      <c r="I221" s="1" t="s">
        <v>154</v>
      </c>
      <c r="J221" s="1" t="s">
        <v>155</v>
      </c>
      <c r="K221" s="1"/>
    </row>
    <row r="222" s="26" customFormat="1" hidden="1" customHeight="1" outlineLevel="2" spans="1:11">
      <c r="A222" s="27">
        <v>45609</v>
      </c>
      <c r="B222" s="1" t="s">
        <v>164</v>
      </c>
      <c r="C222" s="1" t="s">
        <v>19</v>
      </c>
      <c r="D222" s="1">
        <f>E222-F222</f>
        <v>-24</v>
      </c>
      <c r="E222" s="1"/>
      <c r="F222" s="1">
        <v>24</v>
      </c>
      <c r="G222" s="1"/>
      <c r="H222" s="1" t="s">
        <v>14</v>
      </c>
      <c r="I222" s="1" t="s">
        <v>165</v>
      </c>
      <c r="J222" s="1" t="s">
        <v>166</v>
      </c>
      <c r="K222" s="1"/>
    </row>
    <row r="223" s="26" customFormat="1" hidden="1" customHeight="1" outlineLevel="2" spans="1:11">
      <c r="A223" s="27">
        <v>45605</v>
      </c>
      <c r="B223" s="1" t="s">
        <v>164</v>
      </c>
      <c r="C223" s="1" t="s">
        <v>19</v>
      </c>
      <c r="D223" s="1">
        <f>E223-F223</f>
        <v>24</v>
      </c>
      <c r="E223" s="1">
        <v>24</v>
      </c>
      <c r="F223" s="1"/>
      <c r="G223" s="1" t="s">
        <v>167</v>
      </c>
      <c r="H223" s="1"/>
      <c r="I223" s="1"/>
      <c r="J223" s="1"/>
      <c r="K223" s="1"/>
    </row>
    <row r="224" s="26" customFormat="1" customHeight="1" outlineLevel="1" collapsed="1" spans="1:11">
      <c r="A224" s="27"/>
      <c r="B224" s="28" t="s">
        <v>168</v>
      </c>
      <c r="C224" s="1"/>
      <c r="D224" s="1">
        <f>SUBTOTAL(9,D220:D223)</f>
        <v>0</v>
      </c>
      <c r="E224" s="1"/>
      <c r="F224" s="1"/>
      <c r="G224" s="1"/>
      <c r="H224" s="1"/>
      <c r="I224" s="1"/>
      <c r="J224" s="1"/>
      <c r="K224" s="1"/>
    </row>
    <row r="225" s="26" customFormat="1" hidden="1" customHeight="1" outlineLevel="2" spans="1:11">
      <c r="A225" s="27">
        <v>45496</v>
      </c>
      <c r="B225" s="1" t="s">
        <v>169</v>
      </c>
      <c r="C225" s="1" t="s">
        <v>19</v>
      </c>
      <c r="D225" s="1">
        <v>168</v>
      </c>
      <c r="E225" s="1"/>
      <c r="F225" s="1"/>
      <c r="G225" s="1"/>
      <c r="H225" s="1"/>
      <c r="I225" s="1"/>
      <c r="J225" s="1"/>
      <c r="K225" s="1"/>
    </row>
    <row r="226" s="26" customFormat="1" hidden="1" customHeight="1" outlineLevel="2" spans="1:11">
      <c r="A226" s="27">
        <v>45661</v>
      </c>
      <c r="B226" s="1" t="s">
        <v>169</v>
      </c>
      <c r="C226" s="1" t="s">
        <v>19</v>
      </c>
      <c r="D226" s="1">
        <f>E226-F226</f>
        <v>-33</v>
      </c>
      <c r="E226" s="1"/>
      <c r="F226" s="29">
        <v>33</v>
      </c>
      <c r="G226" s="1"/>
      <c r="H226" s="1" t="s">
        <v>38</v>
      </c>
      <c r="I226" s="1" t="s">
        <v>39</v>
      </c>
      <c r="J226" s="1" t="s">
        <v>39</v>
      </c>
      <c r="K226" s="1"/>
    </row>
    <row r="227" s="26" customFormat="1" hidden="1" customHeight="1" outlineLevel="2" spans="1:11">
      <c r="A227" s="27">
        <v>45661</v>
      </c>
      <c r="B227" s="1" t="s">
        <v>169</v>
      </c>
      <c r="C227" s="1" t="s">
        <v>19</v>
      </c>
      <c r="D227" s="1">
        <f>E227-F227</f>
        <v>-6</v>
      </c>
      <c r="E227" s="1"/>
      <c r="F227" s="29">
        <v>6</v>
      </c>
      <c r="G227" s="1"/>
      <c r="H227" s="1" t="s">
        <v>38</v>
      </c>
      <c r="I227" s="1" t="s">
        <v>39</v>
      </c>
      <c r="J227" s="1" t="s">
        <v>39</v>
      </c>
      <c r="K227" s="1"/>
    </row>
    <row r="228" s="26" customFormat="1" hidden="1" customHeight="1" outlineLevel="2" spans="1:11">
      <c r="A228" s="27">
        <v>45661</v>
      </c>
      <c r="B228" s="1" t="s">
        <v>169</v>
      </c>
      <c r="C228" s="1" t="s">
        <v>19</v>
      </c>
      <c r="D228" s="1">
        <f>E228-F228</f>
        <v>-7</v>
      </c>
      <c r="E228" s="1"/>
      <c r="F228" s="29">
        <v>7</v>
      </c>
      <c r="G228" s="1"/>
      <c r="H228" s="1" t="s">
        <v>38</v>
      </c>
      <c r="I228" s="1" t="s">
        <v>39</v>
      </c>
      <c r="J228" s="1" t="s">
        <v>39</v>
      </c>
      <c r="K228" s="1"/>
    </row>
    <row r="229" s="26" customFormat="1" customHeight="1" outlineLevel="1" collapsed="1" spans="1:11">
      <c r="A229" s="27"/>
      <c r="B229" s="28" t="s">
        <v>170</v>
      </c>
      <c r="C229" s="1"/>
      <c r="D229" s="1">
        <f>SUBTOTAL(9,D225:D228)</f>
        <v>122</v>
      </c>
      <c r="E229" s="1"/>
      <c r="F229" s="29"/>
      <c r="G229" s="1"/>
      <c r="H229" s="1"/>
      <c r="I229" s="1"/>
      <c r="J229" s="1"/>
      <c r="K229" s="1"/>
    </row>
    <row r="230" s="26" customFormat="1" hidden="1" customHeight="1" outlineLevel="2" spans="1:11">
      <c r="A230" s="27">
        <v>45496</v>
      </c>
      <c r="B230" s="1" t="s">
        <v>171</v>
      </c>
      <c r="C230" s="1" t="s">
        <v>19</v>
      </c>
      <c r="D230" s="1">
        <v>62</v>
      </c>
      <c r="E230" s="1"/>
      <c r="F230" s="1"/>
      <c r="G230" s="1"/>
      <c r="H230" s="1"/>
      <c r="I230" s="1"/>
      <c r="J230" s="1"/>
      <c r="K230" s="1"/>
    </row>
    <row r="231" s="26" customFormat="1" hidden="1" customHeight="1" outlineLevel="2" spans="1:11">
      <c r="A231" s="27">
        <v>45661</v>
      </c>
      <c r="B231" s="1" t="s">
        <v>171</v>
      </c>
      <c r="C231" s="1" t="s">
        <v>19</v>
      </c>
      <c r="D231" s="1">
        <f>E231-F231</f>
        <v>-1</v>
      </c>
      <c r="E231" s="1"/>
      <c r="F231" s="29">
        <v>1</v>
      </c>
      <c r="G231" s="1"/>
      <c r="H231" s="1" t="s">
        <v>38</v>
      </c>
      <c r="I231" s="1" t="s">
        <v>39</v>
      </c>
      <c r="J231" s="1" t="s">
        <v>39</v>
      </c>
      <c r="K231" s="1"/>
    </row>
    <row r="232" s="26" customFormat="1" customHeight="1" outlineLevel="1" collapsed="1" spans="1:11">
      <c r="A232" s="27"/>
      <c r="B232" s="28" t="s">
        <v>172</v>
      </c>
      <c r="C232" s="1"/>
      <c r="D232" s="1">
        <f>SUBTOTAL(9,D230:D231)</f>
        <v>61</v>
      </c>
      <c r="E232" s="1"/>
      <c r="F232" s="29"/>
      <c r="G232" s="1"/>
      <c r="H232" s="1"/>
      <c r="I232" s="1"/>
      <c r="J232" s="1"/>
      <c r="K232" s="1"/>
    </row>
    <row r="233" s="26" customFormat="1" hidden="1" customHeight="1" outlineLevel="2" spans="1:11">
      <c r="A233" s="27">
        <v>45496</v>
      </c>
      <c r="B233" s="1" t="s">
        <v>173</v>
      </c>
      <c r="C233" s="1" t="s">
        <v>19</v>
      </c>
      <c r="D233" s="1">
        <v>87</v>
      </c>
      <c r="E233" s="1"/>
      <c r="F233" s="1"/>
      <c r="G233" s="1"/>
      <c r="H233" s="1"/>
      <c r="I233" s="1"/>
      <c r="J233" s="1"/>
      <c r="K233" s="1"/>
    </row>
    <row r="234" s="26" customFormat="1" hidden="1" customHeight="1" outlineLevel="2" spans="1:11">
      <c r="A234" s="27">
        <v>45496</v>
      </c>
      <c r="B234" s="1" t="s">
        <v>173</v>
      </c>
      <c r="C234" s="1" t="s">
        <v>19</v>
      </c>
      <c r="D234" s="1">
        <f>E234-F234</f>
        <v>-15</v>
      </c>
      <c r="E234" s="1"/>
      <c r="F234" s="1">
        <v>15</v>
      </c>
      <c r="G234" s="1"/>
      <c r="H234" s="1" t="s">
        <v>174</v>
      </c>
      <c r="I234" s="1" t="s">
        <v>15</v>
      </c>
      <c r="J234" s="1" t="s">
        <v>16</v>
      </c>
      <c r="K234" s="1"/>
    </row>
    <row r="235" s="26" customFormat="1" hidden="1" customHeight="1" outlineLevel="2" spans="1:11">
      <c r="A235" s="27">
        <v>45661</v>
      </c>
      <c r="B235" s="1" t="s">
        <v>173</v>
      </c>
      <c r="C235" s="1" t="s">
        <v>19</v>
      </c>
      <c r="D235" s="1">
        <f>E235-F235</f>
        <v>-4</v>
      </c>
      <c r="E235" s="1"/>
      <c r="F235" s="29">
        <v>4</v>
      </c>
      <c r="G235" s="1"/>
      <c r="H235" s="1" t="s">
        <v>38</v>
      </c>
      <c r="I235" s="1" t="s">
        <v>39</v>
      </c>
      <c r="J235" s="1" t="s">
        <v>39</v>
      </c>
      <c r="K235" s="1"/>
    </row>
    <row r="236" s="26" customFormat="1" hidden="1" customHeight="1" outlineLevel="2" spans="1:11">
      <c r="A236" s="27">
        <v>45661</v>
      </c>
      <c r="B236" s="1" t="s">
        <v>173</v>
      </c>
      <c r="C236" s="1" t="s">
        <v>19</v>
      </c>
      <c r="D236" s="1">
        <f>E236-F236</f>
        <v>-5</v>
      </c>
      <c r="E236" s="1"/>
      <c r="F236" s="29">
        <v>5</v>
      </c>
      <c r="G236" s="1"/>
      <c r="H236" s="1" t="s">
        <v>38</v>
      </c>
      <c r="I236" s="1" t="s">
        <v>39</v>
      </c>
      <c r="J236" s="1" t="s">
        <v>39</v>
      </c>
      <c r="K236" s="1"/>
    </row>
    <row r="237" s="26" customFormat="1" hidden="1" customHeight="1" outlineLevel="2" spans="1:11">
      <c r="A237" s="27">
        <v>45661</v>
      </c>
      <c r="B237" s="1" t="s">
        <v>173</v>
      </c>
      <c r="C237" s="1" t="s">
        <v>19</v>
      </c>
      <c r="D237" s="1">
        <f>E237-F237</f>
        <v>-20</v>
      </c>
      <c r="E237" s="1"/>
      <c r="F237" s="29">
        <v>20</v>
      </c>
      <c r="G237" s="1"/>
      <c r="H237" s="1" t="s">
        <v>38</v>
      </c>
      <c r="I237" s="1" t="s">
        <v>39</v>
      </c>
      <c r="J237" s="1" t="s">
        <v>39</v>
      </c>
      <c r="K237" s="1"/>
    </row>
    <row r="238" s="26" customFormat="1" hidden="1" customHeight="1" outlineLevel="2" spans="1:11">
      <c r="A238" s="27">
        <v>45661</v>
      </c>
      <c r="B238" s="1" t="s">
        <v>173</v>
      </c>
      <c r="C238" s="1" t="s">
        <v>19</v>
      </c>
      <c r="D238" s="1">
        <f>E238-F238</f>
        <v>-5</v>
      </c>
      <c r="E238" s="1"/>
      <c r="F238" s="29">
        <v>5</v>
      </c>
      <c r="G238" s="1"/>
      <c r="H238" s="1" t="s">
        <v>38</v>
      </c>
      <c r="I238" s="1" t="s">
        <v>39</v>
      </c>
      <c r="J238" s="1" t="s">
        <v>39</v>
      </c>
      <c r="K238" s="1"/>
    </row>
    <row r="239" s="26" customFormat="1" customHeight="1" outlineLevel="1" collapsed="1" spans="1:11">
      <c r="A239" s="27"/>
      <c r="B239" s="28" t="s">
        <v>175</v>
      </c>
      <c r="C239" s="1"/>
      <c r="D239" s="1">
        <f>SUBTOTAL(9,D233:D238)</f>
        <v>38</v>
      </c>
      <c r="E239" s="1"/>
      <c r="F239" s="29"/>
      <c r="G239" s="1"/>
      <c r="H239" s="1"/>
      <c r="I239" s="1"/>
      <c r="J239" s="1"/>
      <c r="K239" s="1"/>
    </row>
    <row r="240" s="26" customFormat="1" hidden="1" customHeight="1" outlineLevel="2" spans="1:11">
      <c r="A240" s="27">
        <v>45496</v>
      </c>
      <c r="B240" s="1" t="s">
        <v>176</v>
      </c>
      <c r="C240" s="1" t="s">
        <v>19</v>
      </c>
      <c r="D240" s="1">
        <v>29</v>
      </c>
      <c r="E240" s="1"/>
      <c r="F240" s="1"/>
      <c r="G240" s="1"/>
      <c r="H240" s="1"/>
      <c r="I240" s="1"/>
      <c r="J240" s="1"/>
      <c r="K240" s="1"/>
    </row>
    <row r="241" s="26" customFormat="1" hidden="1" customHeight="1" outlineLevel="2" spans="1:11">
      <c r="A241" s="27">
        <v>45661</v>
      </c>
      <c r="B241" s="1" t="s">
        <v>176</v>
      </c>
      <c r="C241" s="1" t="s">
        <v>19</v>
      </c>
      <c r="D241" s="1">
        <f>E241-F241</f>
        <v>-29</v>
      </c>
      <c r="E241" s="1"/>
      <c r="F241" s="29">
        <v>29</v>
      </c>
      <c r="G241" s="1"/>
      <c r="H241" s="1" t="s">
        <v>38</v>
      </c>
      <c r="I241" s="1" t="s">
        <v>39</v>
      </c>
      <c r="J241" s="1" t="s">
        <v>39</v>
      </c>
      <c r="K241" s="1"/>
    </row>
    <row r="242" s="26" customFormat="1" customHeight="1" outlineLevel="1" collapsed="1" spans="1:11">
      <c r="A242" s="27"/>
      <c r="B242" s="28" t="s">
        <v>177</v>
      </c>
      <c r="C242" s="1"/>
      <c r="D242" s="1">
        <f>SUBTOTAL(9,D240:D241)</f>
        <v>0</v>
      </c>
      <c r="E242" s="1"/>
      <c r="F242" s="29"/>
      <c r="G242" s="1"/>
      <c r="H242" s="1"/>
      <c r="I242" s="1"/>
      <c r="J242" s="1"/>
      <c r="K242" s="1"/>
    </row>
    <row r="243" s="26" customFormat="1" hidden="1" customHeight="1" outlineLevel="2" spans="1:11">
      <c r="A243" s="27">
        <v>45496</v>
      </c>
      <c r="B243" s="1" t="s">
        <v>178</v>
      </c>
      <c r="C243" s="1" t="s">
        <v>19</v>
      </c>
      <c r="D243" s="1">
        <v>33</v>
      </c>
      <c r="E243" s="1"/>
      <c r="F243" s="1"/>
      <c r="G243" s="1"/>
      <c r="H243" s="1"/>
      <c r="I243" s="1"/>
      <c r="J243" s="1"/>
      <c r="K243" s="1"/>
    </row>
    <row r="244" s="26" customFormat="1" hidden="1" customHeight="1" outlineLevel="2" spans="1:11">
      <c r="A244" s="27">
        <v>45661</v>
      </c>
      <c r="B244" s="1" t="s">
        <v>178</v>
      </c>
      <c r="C244" s="1" t="s">
        <v>19</v>
      </c>
      <c r="D244" s="1">
        <f>E244-F244</f>
        <v>-3</v>
      </c>
      <c r="E244" s="1"/>
      <c r="F244" s="29">
        <v>3</v>
      </c>
      <c r="G244" s="1"/>
      <c r="H244" s="1" t="s">
        <v>38</v>
      </c>
      <c r="I244" s="1" t="s">
        <v>39</v>
      </c>
      <c r="J244" s="1" t="s">
        <v>39</v>
      </c>
      <c r="K244" s="1"/>
    </row>
    <row r="245" s="26" customFormat="1" customHeight="1" outlineLevel="1" collapsed="1" spans="1:11">
      <c r="A245" s="27"/>
      <c r="B245" s="28" t="s">
        <v>179</v>
      </c>
      <c r="C245" s="1"/>
      <c r="D245" s="1">
        <f>SUBTOTAL(9,D243:D244)</f>
        <v>30</v>
      </c>
      <c r="E245" s="1"/>
      <c r="F245" s="29"/>
      <c r="G245" s="1"/>
      <c r="H245" s="1"/>
      <c r="I245" s="1"/>
      <c r="J245" s="1"/>
      <c r="K245" s="1"/>
    </row>
    <row r="246" s="26" customFormat="1" hidden="1" customHeight="1" outlineLevel="2" spans="1:11">
      <c r="A246" s="27">
        <v>45496</v>
      </c>
      <c r="B246" s="1" t="s">
        <v>180</v>
      </c>
      <c r="C246" s="1" t="s">
        <v>19</v>
      </c>
      <c r="D246" s="1">
        <v>6</v>
      </c>
      <c r="E246" s="1"/>
      <c r="F246" s="1"/>
      <c r="G246" s="1"/>
      <c r="H246" s="1"/>
      <c r="I246" s="1"/>
      <c r="J246" s="1"/>
      <c r="K246" s="1"/>
    </row>
    <row r="247" s="26" customFormat="1" hidden="1" customHeight="1" outlineLevel="2" spans="1:11">
      <c r="A247" s="27">
        <v>45661</v>
      </c>
      <c r="B247" s="1" t="s">
        <v>180</v>
      </c>
      <c r="C247" s="1" t="s">
        <v>19</v>
      </c>
      <c r="D247" s="1">
        <f>E247-F247</f>
        <v>-6</v>
      </c>
      <c r="E247" s="1"/>
      <c r="F247" s="29">
        <v>6</v>
      </c>
      <c r="G247" s="1"/>
      <c r="H247" s="1" t="s">
        <v>38</v>
      </c>
      <c r="I247" s="1" t="s">
        <v>39</v>
      </c>
      <c r="J247" s="1" t="s">
        <v>39</v>
      </c>
      <c r="K247" s="1"/>
    </row>
    <row r="248" s="26" customFormat="1" customHeight="1" outlineLevel="1" collapsed="1" spans="1:11">
      <c r="A248" s="27"/>
      <c r="B248" s="28" t="s">
        <v>181</v>
      </c>
      <c r="C248" s="1"/>
      <c r="D248" s="1">
        <f>SUBTOTAL(9,D246:D247)</f>
        <v>0</v>
      </c>
      <c r="E248" s="1"/>
      <c r="F248" s="29"/>
      <c r="G248" s="1"/>
      <c r="H248" s="1"/>
      <c r="I248" s="1"/>
      <c r="J248" s="1"/>
      <c r="K248" s="1"/>
    </row>
    <row r="249" s="26" customFormat="1" hidden="1" customHeight="1" outlineLevel="2" spans="1:11">
      <c r="A249" s="27">
        <v>45496</v>
      </c>
      <c r="B249" s="1" t="s">
        <v>182</v>
      </c>
      <c r="C249" s="1" t="s">
        <v>19</v>
      </c>
      <c r="D249" s="1">
        <v>1092</v>
      </c>
      <c r="E249" s="1"/>
      <c r="F249" s="1"/>
      <c r="G249" s="1"/>
      <c r="H249" s="1"/>
      <c r="I249" s="1"/>
      <c r="J249" s="1"/>
      <c r="K249" s="1"/>
    </row>
    <row r="250" s="26" customFormat="1" hidden="1" customHeight="1" outlineLevel="2" spans="1:11">
      <c r="A250" s="27">
        <v>45636</v>
      </c>
      <c r="B250" s="1" t="s">
        <v>182</v>
      </c>
      <c r="C250" s="1" t="s">
        <v>19</v>
      </c>
      <c r="D250" s="1">
        <f>E250-F250</f>
        <v>-4</v>
      </c>
      <c r="E250" s="1"/>
      <c r="F250" s="1">
        <v>4</v>
      </c>
      <c r="G250" s="1"/>
      <c r="H250" s="1" t="s">
        <v>158</v>
      </c>
      <c r="I250" s="1" t="s">
        <v>157</v>
      </c>
      <c r="J250" s="1" t="s">
        <v>89</v>
      </c>
      <c r="K250" s="1"/>
    </row>
    <row r="251" s="26" customFormat="1" customHeight="1" outlineLevel="1" collapsed="1" spans="1:11">
      <c r="A251" s="27"/>
      <c r="B251" s="28" t="s">
        <v>183</v>
      </c>
      <c r="C251" s="1"/>
      <c r="D251" s="1">
        <f>SUBTOTAL(9,D249:D250)</f>
        <v>1088</v>
      </c>
      <c r="E251" s="1"/>
      <c r="F251" s="1"/>
      <c r="G251" s="1"/>
      <c r="H251" s="1"/>
      <c r="I251" s="1"/>
      <c r="J251" s="1"/>
      <c r="K251" s="1"/>
    </row>
    <row r="252" s="26" customFormat="1" hidden="1" customHeight="1" outlineLevel="2" spans="1:11">
      <c r="A252" s="27">
        <v>45496</v>
      </c>
      <c r="B252" s="1" t="s">
        <v>184</v>
      </c>
      <c r="C252" s="1" t="s">
        <v>19</v>
      </c>
      <c r="D252" s="1">
        <v>4</v>
      </c>
      <c r="E252" s="1"/>
      <c r="F252" s="1"/>
      <c r="G252" s="1"/>
      <c r="H252" s="1"/>
      <c r="I252" s="1"/>
      <c r="J252" s="1"/>
      <c r="K252" s="1"/>
    </row>
    <row r="253" s="26" customFormat="1" hidden="1" customHeight="1" outlineLevel="2" spans="1:11">
      <c r="A253" s="27">
        <v>45526</v>
      </c>
      <c r="B253" s="1" t="s">
        <v>184</v>
      </c>
      <c r="C253" s="1" t="s">
        <v>19</v>
      </c>
      <c r="D253" s="1">
        <f>E253-F253</f>
        <v>-4</v>
      </c>
      <c r="E253" s="1"/>
      <c r="F253" s="1">
        <v>4</v>
      </c>
      <c r="G253" s="1"/>
      <c r="H253" s="1" t="s">
        <v>62</v>
      </c>
      <c r="I253" s="1" t="s">
        <v>88</v>
      </c>
      <c r="J253" s="1" t="s">
        <v>89</v>
      </c>
      <c r="K253" s="1"/>
    </row>
    <row r="254" s="26" customFormat="1" customHeight="1" outlineLevel="1" collapsed="1" spans="1:11">
      <c r="A254" s="27"/>
      <c r="B254" s="28" t="s">
        <v>185</v>
      </c>
      <c r="C254" s="1"/>
      <c r="D254" s="1">
        <f>SUBTOTAL(9,D252:D253)</f>
        <v>0</v>
      </c>
      <c r="E254" s="1"/>
      <c r="F254" s="1"/>
      <c r="G254" s="1"/>
      <c r="H254" s="1"/>
      <c r="I254" s="1"/>
      <c r="J254" s="1"/>
      <c r="K254" s="1"/>
    </row>
    <row r="255" s="26" customFormat="1" hidden="1" customHeight="1" outlineLevel="2" spans="1:11">
      <c r="A255" s="27">
        <v>45496</v>
      </c>
      <c r="B255" s="1" t="s">
        <v>186</v>
      </c>
      <c r="C255" s="1" t="s">
        <v>19</v>
      </c>
      <c r="D255" s="1">
        <v>22</v>
      </c>
      <c r="E255" s="1"/>
      <c r="F255" s="1"/>
      <c r="G255" s="1"/>
      <c r="H255" s="1"/>
      <c r="I255" s="1"/>
      <c r="J255" s="1"/>
      <c r="K255" s="1"/>
    </row>
    <row r="256" s="26" customFormat="1" hidden="1" customHeight="1" outlineLevel="2" spans="1:11">
      <c r="A256" s="27">
        <v>45496</v>
      </c>
      <c r="B256" s="1" t="s">
        <v>186</v>
      </c>
      <c r="C256" s="1" t="s">
        <v>19</v>
      </c>
      <c r="D256" s="1">
        <v>2</v>
      </c>
      <c r="E256" s="1"/>
      <c r="F256" s="1"/>
      <c r="G256" s="1"/>
      <c r="H256" s="1"/>
      <c r="I256" s="1"/>
      <c r="J256" s="1"/>
      <c r="K256" s="1"/>
    </row>
    <row r="257" s="26" customFormat="1" hidden="1" customHeight="1" outlineLevel="2" spans="1:11">
      <c r="A257" s="27">
        <v>45510</v>
      </c>
      <c r="B257" s="1" t="s">
        <v>186</v>
      </c>
      <c r="C257" s="1" t="s">
        <v>19</v>
      </c>
      <c r="D257" s="1">
        <f>E257-F257</f>
        <v>-22</v>
      </c>
      <c r="E257" s="1"/>
      <c r="F257" s="1">
        <v>22</v>
      </c>
      <c r="G257" s="1"/>
      <c r="H257" s="1" t="s">
        <v>62</v>
      </c>
      <c r="I257" s="1" t="s">
        <v>88</v>
      </c>
      <c r="J257" s="1" t="s">
        <v>89</v>
      </c>
      <c r="K257" s="1"/>
    </row>
    <row r="258" s="26" customFormat="1" hidden="1" customHeight="1" outlineLevel="2" spans="1:11">
      <c r="A258" s="27">
        <v>45636</v>
      </c>
      <c r="B258" s="1" t="s">
        <v>186</v>
      </c>
      <c r="C258" s="1" t="s">
        <v>19</v>
      </c>
      <c r="D258" s="1">
        <f>E258-F258</f>
        <v>-2</v>
      </c>
      <c r="E258" s="1"/>
      <c r="F258" s="1">
        <v>2</v>
      </c>
      <c r="G258" s="1"/>
      <c r="H258" s="1" t="s">
        <v>158</v>
      </c>
      <c r="I258" s="1" t="s">
        <v>157</v>
      </c>
      <c r="J258" s="1" t="s">
        <v>89</v>
      </c>
      <c r="K258" s="1"/>
    </row>
    <row r="259" s="26" customFormat="1" customHeight="1" outlineLevel="1" collapsed="1" spans="1:11">
      <c r="A259" s="27"/>
      <c r="B259" s="28" t="s">
        <v>187</v>
      </c>
      <c r="C259" s="1"/>
      <c r="D259" s="1">
        <f>SUBTOTAL(9,D255:D258)</f>
        <v>0</v>
      </c>
      <c r="E259" s="1"/>
      <c r="F259" s="1"/>
      <c r="G259" s="1"/>
      <c r="H259" s="1"/>
      <c r="I259" s="1"/>
      <c r="J259" s="1"/>
      <c r="K259" s="1"/>
    </row>
    <row r="260" s="26" customFormat="1" hidden="1" customHeight="1" outlineLevel="2" spans="1:11">
      <c r="A260" s="27">
        <v>45496</v>
      </c>
      <c r="B260" s="1" t="s">
        <v>188</v>
      </c>
      <c r="C260" s="1" t="s">
        <v>19</v>
      </c>
      <c r="D260" s="1">
        <v>11</v>
      </c>
      <c r="E260" s="1"/>
      <c r="F260" s="1"/>
      <c r="G260" s="1"/>
      <c r="H260" s="1"/>
      <c r="I260" s="1"/>
      <c r="J260" s="1"/>
      <c r="K260" s="1"/>
    </row>
    <row r="261" s="26" customFormat="1" hidden="1" customHeight="1" outlineLevel="2" spans="1:11">
      <c r="A261" s="27">
        <v>45661</v>
      </c>
      <c r="B261" s="1" t="s">
        <v>188</v>
      </c>
      <c r="C261" s="1" t="s">
        <v>19</v>
      </c>
      <c r="D261" s="1">
        <f>E261-F261</f>
        <v>-11</v>
      </c>
      <c r="E261" s="1"/>
      <c r="F261" s="29">
        <v>11</v>
      </c>
      <c r="G261" s="1"/>
      <c r="H261" s="1" t="s">
        <v>38</v>
      </c>
      <c r="I261" s="1" t="s">
        <v>39</v>
      </c>
      <c r="J261" s="1" t="s">
        <v>39</v>
      </c>
      <c r="K261" s="1"/>
    </row>
    <row r="262" s="26" customFormat="1" customHeight="1" outlineLevel="1" collapsed="1" spans="1:11">
      <c r="A262" s="27"/>
      <c r="B262" s="28" t="s">
        <v>189</v>
      </c>
      <c r="C262" s="1"/>
      <c r="D262" s="1">
        <f>SUBTOTAL(9,D260:D261)</f>
        <v>0</v>
      </c>
      <c r="E262" s="1"/>
      <c r="F262" s="29"/>
      <c r="G262" s="1"/>
      <c r="H262" s="1"/>
      <c r="I262" s="1"/>
      <c r="J262" s="1"/>
      <c r="K262" s="1"/>
    </row>
    <row r="263" s="26" customFormat="1" hidden="1" customHeight="1" outlineLevel="2" spans="1:11">
      <c r="A263" s="27">
        <v>45496</v>
      </c>
      <c r="B263" s="1" t="s">
        <v>190</v>
      </c>
      <c r="C263" s="1" t="s">
        <v>19</v>
      </c>
      <c r="D263" s="1">
        <v>737</v>
      </c>
      <c r="E263" s="1"/>
      <c r="F263" s="1"/>
      <c r="G263" s="1"/>
      <c r="H263" s="1"/>
      <c r="I263" s="1"/>
      <c r="J263" s="1"/>
      <c r="K263" s="1"/>
    </row>
    <row r="264" s="26" customFormat="1" hidden="1" customHeight="1" outlineLevel="2" spans="1:11">
      <c r="A264" s="27">
        <v>45661</v>
      </c>
      <c r="B264" s="1" t="s">
        <v>190</v>
      </c>
      <c r="C264" s="1" t="s">
        <v>19</v>
      </c>
      <c r="D264" s="1">
        <f>E264-F264</f>
        <v>-24</v>
      </c>
      <c r="E264" s="1"/>
      <c r="F264" s="29">
        <v>24</v>
      </c>
      <c r="G264" s="1"/>
      <c r="H264" s="1" t="s">
        <v>38</v>
      </c>
      <c r="I264" s="1" t="s">
        <v>39</v>
      </c>
      <c r="J264" s="1" t="s">
        <v>39</v>
      </c>
      <c r="K264" s="1"/>
    </row>
    <row r="265" s="26" customFormat="1" hidden="1" customHeight="1" outlineLevel="2" spans="1:11">
      <c r="A265" s="27">
        <v>45661</v>
      </c>
      <c r="B265" s="1" t="s">
        <v>190</v>
      </c>
      <c r="C265" s="1" t="s">
        <v>19</v>
      </c>
      <c r="D265" s="1">
        <f>E265-F265</f>
        <v>-17</v>
      </c>
      <c r="E265" s="1"/>
      <c r="F265" s="29">
        <v>17</v>
      </c>
      <c r="G265" s="1"/>
      <c r="H265" s="1" t="s">
        <v>38</v>
      </c>
      <c r="I265" s="1" t="s">
        <v>39</v>
      </c>
      <c r="J265" s="1" t="s">
        <v>39</v>
      </c>
      <c r="K265" s="1"/>
    </row>
    <row r="266" s="26" customFormat="1" hidden="1" customHeight="1" outlineLevel="2" spans="1:11">
      <c r="A266" s="27">
        <v>45661</v>
      </c>
      <c r="B266" s="1" t="s">
        <v>190</v>
      </c>
      <c r="C266" s="1" t="s">
        <v>19</v>
      </c>
      <c r="D266" s="1">
        <f>E266-F266</f>
        <v>-11</v>
      </c>
      <c r="E266" s="1"/>
      <c r="F266" s="29">
        <v>11</v>
      </c>
      <c r="G266" s="1"/>
      <c r="H266" s="1" t="s">
        <v>38</v>
      </c>
      <c r="I266" s="1" t="s">
        <v>39</v>
      </c>
      <c r="J266" s="1" t="s">
        <v>39</v>
      </c>
      <c r="K266" s="1"/>
    </row>
    <row r="267" s="26" customFormat="1" customHeight="1" outlineLevel="1" collapsed="1" spans="1:11">
      <c r="A267" s="27"/>
      <c r="B267" s="28" t="s">
        <v>191</v>
      </c>
      <c r="C267" s="1"/>
      <c r="D267" s="1">
        <f>SUBTOTAL(9,D263:D266)</f>
        <v>685</v>
      </c>
      <c r="E267" s="1"/>
      <c r="F267" s="29"/>
      <c r="G267" s="1"/>
      <c r="H267" s="1"/>
      <c r="I267" s="1"/>
      <c r="J267" s="1"/>
      <c r="K267" s="1"/>
    </row>
    <row r="268" s="26" customFormat="1" hidden="1" customHeight="1" outlineLevel="2" spans="1:11">
      <c r="A268" s="27">
        <v>45496</v>
      </c>
      <c r="B268" s="1" t="s">
        <v>192</v>
      </c>
      <c r="C268" s="1" t="s">
        <v>19</v>
      </c>
      <c r="D268" s="1">
        <v>182</v>
      </c>
      <c r="E268" s="1"/>
      <c r="F268" s="1"/>
      <c r="G268" s="1"/>
      <c r="H268" s="1"/>
      <c r="I268" s="1"/>
      <c r="J268" s="1"/>
      <c r="K268" s="1"/>
    </row>
    <row r="269" s="26" customFormat="1" hidden="1" customHeight="1" outlineLevel="2" spans="1:11">
      <c r="A269" s="27">
        <v>45661</v>
      </c>
      <c r="B269" s="1" t="s">
        <v>192</v>
      </c>
      <c r="C269" s="1" t="s">
        <v>19</v>
      </c>
      <c r="D269" s="1">
        <f>E269-F269</f>
        <v>-33</v>
      </c>
      <c r="E269" s="1"/>
      <c r="F269" s="29">
        <v>33</v>
      </c>
      <c r="G269" s="1"/>
      <c r="H269" s="1" t="s">
        <v>38</v>
      </c>
      <c r="I269" s="1" t="s">
        <v>39</v>
      </c>
      <c r="J269" s="1" t="s">
        <v>39</v>
      </c>
      <c r="K269" s="1"/>
    </row>
    <row r="270" s="26" customFormat="1" hidden="1" customHeight="1" outlineLevel="2" spans="1:11">
      <c r="A270" s="27">
        <v>45661</v>
      </c>
      <c r="B270" s="1" t="s">
        <v>192</v>
      </c>
      <c r="C270" s="1" t="s">
        <v>19</v>
      </c>
      <c r="D270" s="1">
        <f>E270-F270</f>
        <v>-53</v>
      </c>
      <c r="E270" s="1"/>
      <c r="F270" s="29">
        <v>53</v>
      </c>
      <c r="G270" s="1"/>
      <c r="H270" s="1" t="s">
        <v>38</v>
      </c>
      <c r="I270" s="1" t="s">
        <v>39</v>
      </c>
      <c r="J270" s="1" t="s">
        <v>39</v>
      </c>
      <c r="K270" s="1"/>
    </row>
    <row r="271" s="26" customFormat="1" customHeight="1" outlineLevel="1" collapsed="1" spans="1:11">
      <c r="A271" s="27"/>
      <c r="B271" s="28" t="s">
        <v>193</v>
      </c>
      <c r="C271" s="1"/>
      <c r="D271" s="1">
        <f>SUBTOTAL(9,D268:D270)</f>
        <v>96</v>
      </c>
      <c r="E271" s="1"/>
      <c r="F271" s="29"/>
      <c r="G271" s="1"/>
      <c r="H271" s="1"/>
      <c r="I271" s="1"/>
      <c r="J271" s="1"/>
      <c r="K271" s="1"/>
    </row>
    <row r="272" s="26" customFormat="1" hidden="1" customHeight="1" outlineLevel="2" spans="1:11">
      <c r="A272" s="27">
        <v>45496</v>
      </c>
      <c r="B272" s="1" t="s">
        <v>194</v>
      </c>
      <c r="C272" s="1" t="s">
        <v>19</v>
      </c>
      <c r="D272" s="1">
        <v>38</v>
      </c>
      <c r="E272" s="1"/>
      <c r="F272" s="1"/>
      <c r="G272" s="1"/>
      <c r="H272" s="1"/>
      <c r="I272" s="1"/>
      <c r="J272" s="1"/>
      <c r="K272" s="1"/>
    </row>
    <row r="273" s="26" customFormat="1" hidden="1" customHeight="1" outlineLevel="2" spans="1:11">
      <c r="A273" s="27">
        <v>45661</v>
      </c>
      <c r="B273" s="1" t="s">
        <v>194</v>
      </c>
      <c r="C273" s="1" t="s">
        <v>19</v>
      </c>
      <c r="D273" s="1">
        <f>E273-F273</f>
        <v>-15</v>
      </c>
      <c r="E273" s="1"/>
      <c r="F273" s="29">
        <v>15</v>
      </c>
      <c r="G273" s="1"/>
      <c r="H273" s="1" t="s">
        <v>38</v>
      </c>
      <c r="I273" s="1" t="s">
        <v>39</v>
      </c>
      <c r="J273" s="1" t="s">
        <v>39</v>
      </c>
      <c r="K273" s="1"/>
    </row>
    <row r="274" s="26" customFormat="1" customHeight="1" outlineLevel="1" collapsed="1" spans="1:11">
      <c r="A274" s="27"/>
      <c r="B274" s="28" t="s">
        <v>195</v>
      </c>
      <c r="C274" s="1"/>
      <c r="D274" s="1">
        <f>SUBTOTAL(9,D272:D273)</f>
        <v>23</v>
      </c>
      <c r="E274" s="1"/>
      <c r="F274" s="29"/>
      <c r="G274" s="1"/>
      <c r="H274" s="1"/>
      <c r="I274" s="1"/>
      <c r="J274" s="1"/>
      <c r="K274" s="1"/>
    </row>
    <row r="275" s="26" customFormat="1" hidden="1" customHeight="1" outlineLevel="2" spans="1:11">
      <c r="A275" s="27">
        <v>45496</v>
      </c>
      <c r="B275" s="1" t="s">
        <v>196</v>
      </c>
      <c r="C275" s="1" t="s">
        <v>19</v>
      </c>
      <c r="D275" s="1">
        <v>42</v>
      </c>
      <c r="E275" s="1"/>
      <c r="F275" s="1"/>
      <c r="G275" s="1"/>
      <c r="H275" s="1"/>
      <c r="I275" s="1"/>
      <c r="J275" s="1"/>
      <c r="K275" s="1"/>
    </row>
    <row r="276" s="26" customFormat="1" hidden="1" customHeight="1" outlineLevel="2" spans="1:11">
      <c r="A276" s="27">
        <v>45547</v>
      </c>
      <c r="B276" s="1" t="s">
        <v>196</v>
      </c>
      <c r="C276" s="1" t="s">
        <v>19</v>
      </c>
      <c r="D276" s="1">
        <f>E276-F276</f>
        <v>-1</v>
      </c>
      <c r="E276" s="1"/>
      <c r="F276" s="1">
        <v>1</v>
      </c>
      <c r="G276" s="1"/>
      <c r="H276" s="1" t="s">
        <v>62</v>
      </c>
      <c r="I276" s="1" t="s">
        <v>88</v>
      </c>
      <c r="J276" s="1" t="s">
        <v>89</v>
      </c>
      <c r="K276" s="1"/>
    </row>
    <row r="277" s="26" customFormat="1" hidden="1" customHeight="1" outlineLevel="2" spans="1:11">
      <c r="A277" s="27">
        <v>45661</v>
      </c>
      <c r="B277" s="1" t="s">
        <v>196</v>
      </c>
      <c r="C277" s="1" t="s">
        <v>19</v>
      </c>
      <c r="D277" s="1">
        <f>E277-F277</f>
        <v>-7</v>
      </c>
      <c r="E277" s="1"/>
      <c r="F277" s="29">
        <v>7</v>
      </c>
      <c r="G277" s="1"/>
      <c r="H277" s="1" t="s">
        <v>38</v>
      </c>
      <c r="I277" s="1" t="s">
        <v>39</v>
      </c>
      <c r="J277" s="1" t="s">
        <v>39</v>
      </c>
      <c r="K277" s="1"/>
    </row>
    <row r="278" s="26" customFormat="1" customHeight="1" outlineLevel="1" collapsed="1" spans="1:11">
      <c r="A278" s="27"/>
      <c r="B278" s="28" t="s">
        <v>197</v>
      </c>
      <c r="C278" s="1"/>
      <c r="D278" s="1">
        <f>SUBTOTAL(9,D275:D277)</f>
        <v>34</v>
      </c>
      <c r="E278" s="1"/>
      <c r="F278" s="29"/>
      <c r="G278" s="1"/>
      <c r="H278" s="1"/>
      <c r="I278" s="1"/>
      <c r="J278" s="1"/>
      <c r="K278" s="1"/>
    </row>
    <row r="279" s="26" customFormat="1" hidden="1" customHeight="1" outlineLevel="2" spans="1:11">
      <c r="A279" s="27">
        <v>45496</v>
      </c>
      <c r="B279" s="1" t="s">
        <v>198</v>
      </c>
      <c r="C279" s="1" t="s">
        <v>19</v>
      </c>
      <c r="D279" s="1">
        <v>827</v>
      </c>
      <c r="E279" s="1"/>
      <c r="F279" s="1"/>
      <c r="G279" s="1"/>
      <c r="H279" s="1"/>
      <c r="I279" s="1"/>
      <c r="J279" s="1"/>
      <c r="K279" s="1"/>
    </row>
    <row r="280" s="26" customFormat="1" hidden="1" customHeight="1" outlineLevel="2" spans="1:11">
      <c r="A280" s="27">
        <v>45661</v>
      </c>
      <c r="B280" s="1" t="s">
        <v>198</v>
      </c>
      <c r="C280" s="1" t="s">
        <v>19</v>
      </c>
      <c r="D280" s="1">
        <f>E280-F280</f>
        <v>-2</v>
      </c>
      <c r="E280" s="1"/>
      <c r="F280" s="29">
        <v>2</v>
      </c>
      <c r="G280" s="1"/>
      <c r="H280" s="1" t="s">
        <v>38</v>
      </c>
      <c r="I280" s="1" t="s">
        <v>39</v>
      </c>
      <c r="J280" s="1" t="s">
        <v>39</v>
      </c>
      <c r="K280" s="1"/>
    </row>
    <row r="281" s="26" customFormat="1" customHeight="1" outlineLevel="1" collapsed="1" spans="1:11">
      <c r="A281" s="27"/>
      <c r="B281" s="28" t="s">
        <v>199</v>
      </c>
      <c r="C281" s="1"/>
      <c r="D281" s="1">
        <f>SUBTOTAL(9,D279:D280)</f>
        <v>825</v>
      </c>
      <c r="E281" s="1"/>
      <c r="F281" s="29"/>
      <c r="G281" s="1"/>
      <c r="H281" s="1"/>
      <c r="I281" s="1"/>
      <c r="J281" s="1"/>
      <c r="K281" s="1"/>
    </row>
    <row r="282" s="26" customFormat="1" hidden="1" customHeight="1" outlineLevel="2" spans="1:11">
      <c r="A282" s="27">
        <v>45496</v>
      </c>
      <c r="B282" s="1" t="s">
        <v>200</v>
      </c>
      <c r="C282" s="1" t="s">
        <v>19</v>
      </c>
      <c r="D282" s="1">
        <v>218</v>
      </c>
      <c r="E282" s="1"/>
      <c r="F282" s="1"/>
      <c r="G282" s="1"/>
      <c r="H282" s="1"/>
      <c r="I282" s="1"/>
      <c r="J282" s="1"/>
      <c r="K282" s="1"/>
    </row>
    <row r="283" s="26" customFormat="1" hidden="1" customHeight="1" outlineLevel="2" spans="1:11">
      <c r="A283" s="27">
        <v>45509</v>
      </c>
      <c r="B283" s="1" t="s">
        <v>200</v>
      </c>
      <c r="C283" s="1" t="s">
        <v>19</v>
      </c>
      <c r="D283" s="1">
        <f>E283-F283</f>
        <v>-1</v>
      </c>
      <c r="E283" s="1"/>
      <c r="F283" s="1">
        <v>1</v>
      </c>
      <c r="G283" s="1"/>
      <c r="H283" s="1" t="s">
        <v>62</v>
      </c>
      <c r="I283" s="1" t="s">
        <v>88</v>
      </c>
      <c r="J283" s="1" t="s">
        <v>89</v>
      </c>
      <c r="K283" s="1"/>
    </row>
    <row r="284" s="26" customFormat="1" hidden="1" customHeight="1" outlineLevel="2" spans="1:11">
      <c r="A284" s="27">
        <v>45661</v>
      </c>
      <c r="B284" s="1" t="s">
        <v>200</v>
      </c>
      <c r="C284" s="1" t="s">
        <v>19</v>
      </c>
      <c r="D284" s="1">
        <f>E284-F284</f>
        <v>-56</v>
      </c>
      <c r="E284" s="1"/>
      <c r="F284" s="29">
        <v>56</v>
      </c>
      <c r="G284" s="1"/>
      <c r="H284" s="1" t="s">
        <v>38</v>
      </c>
      <c r="I284" s="1" t="s">
        <v>39</v>
      </c>
      <c r="J284" s="1" t="s">
        <v>39</v>
      </c>
      <c r="K284" s="1"/>
    </row>
    <row r="285" s="26" customFormat="1" hidden="1" customHeight="1" outlineLevel="2" spans="1:11">
      <c r="A285" s="27">
        <v>45661</v>
      </c>
      <c r="B285" s="1" t="s">
        <v>200</v>
      </c>
      <c r="C285" s="1" t="s">
        <v>19</v>
      </c>
      <c r="D285" s="1">
        <f>E285-F285</f>
        <v>-13</v>
      </c>
      <c r="E285" s="1"/>
      <c r="F285" s="29">
        <v>13</v>
      </c>
      <c r="G285" s="1"/>
      <c r="H285" s="1" t="s">
        <v>38</v>
      </c>
      <c r="I285" s="1" t="s">
        <v>39</v>
      </c>
      <c r="J285" s="1" t="s">
        <v>39</v>
      </c>
      <c r="K285" s="1"/>
    </row>
    <row r="286" s="26" customFormat="1" hidden="1" customHeight="1" outlineLevel="2" spans="1:11">
      <c r="A286" s="27">
        <v>45661</v>
      </c>
      <c r="B286" s="1" t="s">
        <v>200</v>
      </c>
      <c r="C286" s="1" t="s">
        <v>19</v>
      </c>
      <c r="D286" s="1">
        <f>E286-F286</f>
        <v>-16</v>
      </c>
      <c r="E286" s="1"/>
      <c r="F286" s="29">
        <v>16</v>
      </c>
      <c r="G286" s="1"/>
      <c r="H286" s="1" t="s">
        <v>38</v>
      </c>
      <c r="I286" s="1" t="s">
        <v>39</v>
      </c>
      <c r="J286" s="1" t="s">
        <v>39</v>
      </c>
      <c r="K286" s="1"/>
    </row>
    <row r="287" s="26" customFormat="1" hidden="1" customHeight="1" outlineLevel="2" spans="1:11">
      <c r="A287" s="27">
        <v>45661</v>
      </c>
      <c r="B287" s="1" t="s">
        <v>200</v>
      </c>
      <c r="C287" s="1" t="s">
        <v>19</v>
      </c>
      <c r="D287" s="1">
        <f>E287-F287</f>
        <v>-8</v>
      </c>
      <c r="E287" s="1"/>
      <c r="F287" s="29">
        <v>8</v>
      </c>
      <c r="G287" s="1"/>
      <c r="H287" s="1" t="s">
        <v>38</v>
      </c>
      <c r="I287" s="1" t="s">
        <v>39</v>
      </c>
      <c r="J287" s="1" t="s">
        <v>39</v>
      </c>
      <c r="K287" s="1"/>
    </row>
    <row r="288" s="26" customFormat="1" customHeight="1" outlineLevel="1" collapsed="1" spans="1:11">
      <c r="A288" s="27"/>
      <c r="B288" s="28" t="s">
        <v>201</v>
      </c>
      <c r="C288" s="1"/>
      <c r="D288" s="1">
        <f>SUBTOTAL(9,D282:D287)</f>
        <v>124</v>
      </c>
      <c r="E288" s="1"/>
      <c r="F288" s="29"/>
      <c r="G288" s="1"/>
      <c r="H288" s="1"/>
      <c r="I288" s="1"/>
      <c r="J288" s="1"/>
      <c r="K288" s="1"/>
    </row>
    <row r="289" s="26" customFormat="1" hidden="1" customHeight="1" outlineLevel="2" spans="1:11">
      <c r="A289" s="27">
        <v>45496</v>
      </c>
      <c r="B289" s="1" t="s">
        <v>202</v>
      </c>
      <c r="C289" s="1" t="s">
        <v>19</v>
      </c>
      <c r="D289" s="1">
        <v>31</v>
      </c>
      <c r="E289" s="1"/>
      <c r="F289" s="1"/>
      <c r="G289" s="1"/>
      <c r="H289" s="1"/>
      <c r="I289" s="1"/>
      <c r="J289" s="1"/>
      <c r="K289" s="1"/>
    </row>
    <row r="290" s="26" customFormat="1" hidden="1" customHeight="1" outlineLevel="2" spans="1:11">
      <c r="A290" s="27">
        <v>45661</v>
      </c>
      <c r="B290" s="1" t="s">
        <v>202</v>
      </c>
      <c r="C290" s="1" t="s">
        <v>19</v>
      </c>
      <c r="D290" s="1">
        <f>E290-F290</f>
        <v>-31</v>
      </c>
      <c r="E290" s="1"/>
      <c r="F290" s="29">
        <v>31</v>
      </c>
      <c r="G290" s="1"/>
      <c r="H290" s="1" t="s">
        <v>38</v>
      </c>
      <c r="I290" s="1" t="s">
        <v>39</v>
      </c>
      <c r="J290" s="1" t="s">
        <v>39</v>
      </c>
      <c r="K290" s="1"/>
    </row>
    <row r="291" s="26" customFormat="1" customHeight="1" outlineLevel="1" collapsed="1" spans="1:11">
      <c r="A291" s="27"/>
      <c r="B291" s="28" t="s">
        <v>203</v>
      </c>
      <c r="C291" s="1"/>
      <c r="D291" s="1">
        <f>SUBTOTAL(9,D289:D290)</f>
        <v>0</v>
      </c>
      <c r="E291" s="1"/>
      <c r="F291" s="29"/>
      <c r="G291" s="1"/>
      <c r="H291" s="1"/>
      <c r="I291" s="1"/>
      <c r="J291" s="1"/>
      <c r="K291" s="1"/>
    </row>
    <row r="292" s="26" customFormat="1" hidden="1" customHeight="1" outlineLevel="2" spans="1:11">
      <c r="A292" s="27">
        <v>45496</v>
      </c>
      <c r="B292" s="1" t="s">
        <v>204</v>
      </c>
      <c r="C292" s="1" t="s">
        <v>19</v>
      </c>
      <c r="D292" s="1">
        <v>36</v>
      </c>
      <c r="E292" s="1"/>
      <c r="F292" s="1"/>
      <c r="G292" s="1"/>
      <c r="H292" s="1"/>
      <c r="I292" s="1"/>
      <c r="J292" s="1"/>
      <c r="K292" s="1"/>
    </row>
    <row r="293" s="26" customFormat="1" hidden="1" customHeight="1" outlineLevel="2" spans="1:11">
      <c r="A293" s="27">
        <v>45661</v>
      </c>
      <c r="B293" s="1" t="s">
        <v>204</v>
      </c>
      <c r="C293" s="1" t="s">
        <v>19</v>
      </c>
      <c r="D293" s="1">
        <f>E293-F293</f>
        <v>-36</v>
      </c>
      <c r="E293" s="1"/>
      <c r="F293" s="29">
        <v>36</v>
      </c>
      <c r="G293" s="1"/>
      <c r="H293" s="1" t="s">
        <v>38</v>
      </c>
      <c r="I293" s="1" t="s">
        <v>39</v>
      </c>
      <c r="J293" s="1" t="s">
        <v>39</v>
      </c>
      <c r="K293" s="1"/>
    </row>
    <row r="294" s="26" customFormat="1" customHeight="1" outlineLevel="1" collapsed="1" spans="1:11">
      <c r="A294" s="27"/>
      <c r="B294" s="28" t="s">
        <v>205</v>
      </c>
      <c r="C294" s="1"/>
      <c r="D294" s="1">
        <f>SUBTOTAL(9,D292:D293)</f>
        <v>0</v>
      </c>
      <c r="E294" s="1"/>
      <c r="F294" s="29"/>
      <c r="G294" s="1"/>
      <c r="H294" s="1"/>
      <c r="I294" s="1"/>
      <c r="J294" s="1"/>
      <c r="K294" s="1"/>
    </row>
    <row r="295" s="26" customFormat="1" hidden="1" customHeight="1" outlineLevel="2" spans="1:11">
      <c r="A295" s="27">
        <v>45496</v>
      </c>
      <c r="B295" s="1" t="s">
        <v>206</v>
      </c>
      <c r="C295" s="1" t="s">
        <v>19</v>
      </c>
      <c r="D295" s="1">
        <v>2</v>
      </c>
      <c r="E295" s="1"/>
      <c r="F295" s="1"/>
      <c r="G295" s="1"/>
      <c r="H295" s="1"/>
      <c r="I295" s="1"/>
      <c r="J295" s="1"/>
      <c r="K295" s="1"/>
    </row>
    <row r="296" s="26" customFormat="1" customHeight="1" outlineLevel="1" collapsed="1" spans="1:11">
      <c r="A296" s="27"/>
      <c r="B296" s="28" t="s">
        <v>207</v>
      </c>
      <c r="C296" s="1"/>
      <c r="D296" s="1">
        <f>SUBTOTAL(9,D295)</f>
        <v>2</v>
      </c>
      <c r="E296" s="1"/>
      <c r="F296" s="1"/>
      <c r="G296" s="1"/>
      <c r="H296" s="1"/>
      <c r="I296" s="1"/>
      <c r="J296" s="1"/>
      <c r="K296" s="1"/>
    </row>
    <row r="297" s="26" customFormat="1" hidden="1" customHeight="1" outlineLevel="2" spans="1:11">
      <c r="A297" s="27">
        <v>45496</v>
      </c>
      <c r="B297" s="1" t="s">
        <v>208</v>
      </c>
      <c r="C297" s="1" t="s">
        <v>19</v>
      </c>
      <c r="D297" s="1">
        <v>57</v>
      </c>
      <c r="E297" s="1"/>
      <c r="F297" s="1"/>
      <c r="G297" s="1"/>
      <c r="H297" s="1"/>
      <c r="I297" s="1"/>
      <c r="J297" s="1"/>
      <c r="K297" s="1"/>
    </row>
    <row r="298" s="26" customFormat="1" hidden="1" customHeight="1" outlineLevel="2" spans="1:11">
      <c r="A298" s="27">
        <v>45661</v>
      </c>
      <c r="B298" s="1" t="s">
        <v>208</v>
      </c>
      <c r="C298" s="1" t="s">
        <v>19</v>
      </c>
      <c r="D298" s="1">
        <f>E298-F298</f>
        <v>-46</v>
      </c>
      <c r="E298" s="1"/>
      <c r="F298" s="29">
        <v>46</v>
      </c>
      <c r="G298" s="1"/>
      <c r="H298" s="1" t="s">
        <v>38</v>
      </c>
      <c r="I298" s="1" t="s">
        <v>39</v>
      </c>
      <c r="J298" s="1" t="s">
        <v>39</v>
      </c>
      <c r="K298" s="1"/>
    </row>
    <row r="299" s="26" customFormat="1" hidden="1" customHeight="1" outlineLevel="2" spans="1:11">
      <c r="A299" s="27">
        <v>45661</v>
      </c>
      <c r="B299" s="1" t="s">
        <v>208</v>
      </c>
      <c r="C299" s="1" t="s">
        <v>19</v>
      </c>
      <c r="D299" s="1">
        <f>E299-F299</f>
        <v>-8</v>
      </c>
      <c r="E299" s="1"/>
      <c r="F299" s="29">
        <v>8</v>
      </c>
      <c r="G299" s="1"/>
      <c r="H299" s="1" t="s">
        <v>38</v>
      </c>
      <c r="I299" s="1" t="s">
        <v>39</v>
      </c>
      <c r="J299" s="1" t="s">
        <v>39</v>
      </c>
      <c r="K299" s="1"/>
    </row>
    <row r="300" s="26" customFormat="1" customHeight="1" outlineLevel="1" collapsed="1" spans="1:11">
      <c r="A300" s="27"/>
      <c r="B300" s="28" t="s">
        <v>209</v>
      </c>
      <c r="C300" s="1"/>
      <c r="D300" s="1">
        <f>SUBTOTAL(9,D297:D299)</f>
        <v>3</v>
      </c>
      <c r="E300" s="1"/>
      <c r="F300" s="29"/>
      <c r="G300" s="1"/>
      <c r="H300" s="1"/>
      <c r="I300" s="1"/>
      <c r="J300" s="1"/>
      <c r="K300" s="1"/>
    </row>
    <row r="301" s="26" customFormat="1" hidden="1" customHeight="1" outlineLevel="2" spans="1:11">
      <c r="A301" s="27">
        <v>45496</v>
      </c>
      <c r="B301" s="1" t="s">
        <v>210</v>
      </c>
      <c r="C301" s="1" t="s">
        <v>19</v>
      </c>
      <c r="D301" s="1">
        <v>81</v>
      </c>
      <c r="E301" s="1"/>
      <c r="F301" s="1"/>
      <c r="G301" s="1"/>
      <c r="H301" s="1"/>
      <c r="I301" s="1"/>
      <c r="J301" s="1"/>
      <c r="K301" s="1"/>
    </row>
    <row r="302" s="26" customFormat="1" hidden="1" customHeight="1" outlineLevel="2" spans="1:11">
      <c r="A302" s="27">
        <v>45661</v>
      </c>
      <c r="B302" s="1" t="s">
        <v>210</v>
      </c>
      <c r="C302" s="1" t="s">
        <v>19</v>
      </c>
      <c r="D302" s="1">
        <f>E302-F302</f>
        <v>-2</v>
      </c>
      <c r="E302" s="1"/>
      <c r="F302" s="29">
        <v>2</v>
      </c>
      <c r="G302" s="1"/>
      <c r="H302" s="1" t="s">
        <v>38</v>
      </c>
      <c r="I302" s="1" t="s">
        <v>39</v>
      </c>
      <c r="J302" s="1" t="s">
        <v>39</v>
      </c>
      <c r="K302" s="1"/>
    </row>
    <row r="303" s="26" customFormat="1" customHeight="1" outlineLevel="1" collapsed="1" spans="1:11">
      <c r="A303" s="27"/>
      <c r="B303" s="28" t="s">
        <v>211</v>
      </c>
      <c r="C303" s="1"/>
      <c r="D303" s="1">
        <f>SUBTOTAL(9,D301:D302)</f>
        <v>79</v>
      </c>
      <c r="E303" s="1"/>
      <c r="F303" s="29"/>
      <c r="G303" s="1"/>
      <c r="H303" s="1"/>
      <c r="I303" s="1"/>
      <c r="J303" s="1"/>
      <c r="K303" s="1"/>
    </row>
    <row r="304" s="26" customFormat="1" hidden="1" customHeight="1" outlineLevel="2" spans="1:11">
      <c r="A304" s="27">
        <v>45496</v>
      </c>
      <c r="B304" s="1" t="s">
        <v>212</v>
      </c>
      <c r="C304" s="1" t="s">
        <v>19</v>
      </c>
      <c r="D304" s="1">
        <v>3</v>
      </c>
      <c r="E304" s="1"/>
      <c r="F304" s="1"/>
      <c r="G304" s="1"/>
      <c r="H304" s="1"/>
      <c r="I304" s="1"/>
      <c r="J304" s="1"/>
      <c r="K304" s="1"/>
    </row>
    <row r="305" s="26" customFormat="1" customHeight="1" outlineLevel="1" collapsed="1" spans="1:11">
      <c r="A305" s="27"/>
      <c r="B305" s="28" t="s">
        <v>213</v>
      </c>
      <c r="C305" s="1"/>
      <c r="D305" s="1">
        <f>SUBTOTAL(9,D304)</f>
        <v>3</v>
      </c>
      <c r="E305" s="1"/>
      <c r="F305" s="1"/>
      <c r="G305" s="1"/>
      <c r="H305" s="1"/>
      <c r="I305" s="1"/>
      <c r="J305" s="1"/>
      <c r="K305" s="1"/>
    </row>
    <row r="306" s="26" customFormat="1" hidden="1" customHeight="1" outlineLevel="2" spans="1:11">
      <c r="A306" s="27">
        <v>45496</v>
      </c>
      <c r="B306" s="1" t="s">
        <v>214</v>
      </c>
      <c r="C306" s="1" t="s">
        <v>19</v>
      </c>
      <c r="D306" s="1">
        <v>13</v>
      </c>
      <c r="E306" s="1"/>
      <c r="F306" s="1"/>
      <c r="G306" s="1"/>
      <c r="H306" s="1"/>
      <c r="I306" s="1"/>
      <c r="J306" s="1"/>
      <c r="K306" s="1"/>
    </row>
    <row r="307" s="26" customFormat="1" hidden="1" customHeight="1" outlineLevel="2" spans="1:11">
      <c r="A307" s="27">
        <v>45661</v>
      </c>
      <c r="B307" s="1" t="s">
        <v>214</v>
      </c>
      <c r="C307" s="1" t="s">
        <v>19</v>
      </c>
      <c r="D307" s="1">
        <f>E307-F307</f>
        <v>-6</v>
      </c>
      <c r="E307" s="1"/>
      <c r="F307" s="29">
        <v>6</v>
      </c>
      <c r="G307" s="1"/>
      <c r="H307" s="1" t="s">
        <v>38</v>
      </c>
      <c r="I307" s="1" t="s">
        <v>39</v>
      </c>
      <c r="J307" s="1" t="s">
        <v>39</v>
      </c>
      <c r="K307" s="1"/>
    </row>
    <row r="308" s="26" customFormat="1" customHeight="1" outlineLevel="1" collapsed="1" spans="1:11">
      <c r="A308" s="27"/>
      <c r="B308" s="28" t="s">
        <v>215</v>
      </c>
      <c r="C308" s="1"/>
      <c r="D308" s="1">
        <f>SUBTOTAL(9,D306:D307)</f>
        <v>7</v>
      </c>
      <c r="E308" s="1"/>
      <c r="F308" s="29"/>
      <c r="G308" s="1"/>
      <c r="H308" s="1"/>
      <c r="I308" s="1"/>
      <c r="J308" s="1"/>
      <c r="K308" s="1"/>
    </row>
    <row r="309" s="26" customFormat="1" hidden="1" customHeight="1" outlineLevel="2" spans="1:11">
      <c r="A309" s="27">
        <v>45496</v>
      </c>
      <c r="B309" s="1" t="s">
        <v>216</v>
      </c>
      <c r="C309" s="1" t="s">
        <v>19</v>
      </c>
      <c r="D309" s="1">
        <v>16</v>
      </c>
      <c r="E309" s="1"/>
      <c r="F309" s="1"/>
      <c r="G309" s="1"/>
      <c r="H309" s="1"/>
      <c r="I309" s="1"/>
      <c r="J309" s="1"/>
      <c r="K309" s="1"/>
    </row>
    <row r="310" s="26" customFormat="1" customHeight="1" outlineLevel="1" collapsed="1" spans="1:11">
      <c r="A310" s="27"/>
      <c r="B310" s="28" t="s">
        <v>217</v>
      </c>
      <c r="C310" s="1"/>
      <c r="D310" s="1">
        <f>SUBTOTAL(9,D309)</f>
        <v>16</v>
      </c>
      <c r="E310" s="1"/>
      <c r="F310" s="1"/>
      <c r="G310" s="1"/>
      <c r="H310" s="1"/>
      <c r="I310" s="1"/>
      <c r="J310" s="1"/>
      <c r="K310" s="1"/>
    </row>
    <row r="311" s="26" customFormat="1" hidden="1" customHeight="1" outlineLevel="2" spans="1:11">
      <c r="A311" s="27">
        <v>45496</v>
      </c>
      <c r="B311" s="1" t="s">
        <v>218</v>
      </c>
      <c r="C311" s="1" t="s">
        <v>19</v>
      </c>
      <c r="D311" s="1">
        <v>445</v>
      </c>
      <c r="E311" s="1"/>
      <c r="F311" s="1"/>
      <c r="G311" s="1"/>
      <c r="H311" s="1"/>
      <c r="I311" s="1"/>
      <c r="J311" s="1"/>
      <c r="K311" s="1"/>
    </row>
    <row r="312" s="26" customFormat="1" hidden="1" customHeight="1" outlineLevel="2" spans="1:11">
      <c r="A312" s="27">
        <v>45661</v>
      </c>
      <c r="B312" s="1" t="s">
        <v>218</v>
      </c>
      <c r="C312" s="1" t="s">
        <v>19</v>
      </c>
      <c r="D312" s="1">
        <f>E312-F312</f>
        <v>-445</v>
      </c>
      <c r="E312" s="1"/>
      <c r="F312" s="29">
        <v>445</v>
      </c>
      <c r="G312" s="1"/>
      <c r="H312" s="1" t="s">
        <v>38</v>
      </c>
      <c r="I312" s="1" t="s">
        <v>39</v>
      </c>
      <c r="J312" s="1" t="s">
        <v>39</v>
      </c>
      <c r="K312" s="1"/>
    </row>
    <row r="313" s="26" customFormat="1" customHeight="1" outlineLevel="1" collapsed="1" spans="1:11">
      <c r="A313" s="27"/>
      <c r="B313" s="28" t="s">
        <v>219</v>
      </c>
      <c r="C313" s="1"/>
      <c r="D313" s="1">
        <f>SUBTOTAL(9,D311:D312)</f>
        <v>0</v>
      </c>
      <c r="E313" s="1"/>
      <c r="F313" s="29"/>
      <c r="G313" s="1"/>
      <c r="H313" s="1"/>
      <c r="I313" s="1"/>
      <c r="J313" s="1"/>
      <c r="K313" s="1"/>
    </row>
    <row r="314" s="26" customFormat="1" hidden="1" customHeight="1" outlineLevel="2" spans="1:11">
      <c r="A314" s="27">
        <v>45496</v>
      </c>
      <c r="B314" s="1" t="s">
        <v>220</v>
      </c>
      <c r="C314" s="1" t="s">
        <v>19</v>
      </c>
      <c r="D314" s="1">
        <v>55</v>
      </c>
      <c r="E314" s="1"/>
      <c r="F314" s="1"/>
      <c r="G314" s="1"/>
      <c r="H314" s="1"/>
      <c r="I314" s="1"/>
      <c r="J314" s="1"/>
      <c r="K314" s="1"/>
    </row>
    <row r="315" s="26" customFormat="1" hidden="1" customHeight="1" outlineLevel="2" spans="1:11">
      <c r="A315" s="27">
        <v>45547</v>
      </c>
      <c r="B315" s="1" t="s">
        <v>220</v>
      </c>
      <c r="C315" s="1" t="s">
        <v>19</v>
      </c>
      <c r="D315" s="1">
        <f>E315-F315</f>
        <v>-1</v>
      </c>
      <c r="E315" s="1"/>
      <c r="F315" s="1">
        <v>1</v>
      </c>
      <c r="G315" s="1"/>
      <c r="H315" s="1" t="s">
        <v>62</v>
      </c>
      <c r="I315" s="1" t="s">
        <v>88</v>
      </c>
      <c r="J315" s="1" t="s">
        <v>89</v>
      </c>
      <c r="K315" s="1"/>
    </row>
    <row r="316" s="26" customFormat="1" hidden="1" customHeight="1" outlineLevel="2" spans="1:11">
      <c r="A316" s="27">
        <v>45573</v>
      </c>
      <c r="B316" s="1" t="s">
        <v>220</v>
      </c>
      <c r="C316" s="1" t="s">
        <v>19</v>
      </c>
      <c r="D316" s="1">
        <f>E316-F316</f>
        <v>-1</v>
      </c>
      <c r="E316" s="1"/>
      <c r="F316" s="1">
        <v>1</v>
      </c>
      <c r="G316" s="1"/>
      <c r="H316" s="1" t="s">
        <v>62</v>
      </c>
      <c r="I316" s="1" t="s">
        <v>88</v>
      </c>
      <c r="J316" s="1" t="s">
        <v>89</v>
      </c>
      <c r="K316" s="1"/>
    </row>
    <row r="317" s="26" customFormat="1" hidden="1" customHeight="1" outlineLevel="2" spans="1:11">
      <c r="A317" s="27">
        <v>45661</v>
      </c>
      <c r="B317" s="1" t="s">
        <v>220</v>
      </c>
      <c r="C317" s="1" t="s">
        <v>19</v>
      </c>
      <c r="D317" s="1">
        <f>E317-F317</f>
        <v>-54</v>
      </c>
      <c r="E317" s="1"/>
      <c r="F317" s="29">
        <v>54</v>
      </c>
      <c r="G317" s="1"/>
      <c r="H317" s="1" t="s">
        <v>38</v>
      </c>
      <c r="I317" s="1" t="s">
        <v>39</v>
      </c>
      <c r="J317" s="1" t="s">
        <v>39</v>
      </c>
      <c r="K317" s="1"/>
    </row>
    <row r="318" s="26" customFormat="1" customHeight="1" outlineLevel="1" collapsed="1" spans="1:11">
      <c r="A318" s="27"/>
      <c r="B318" s="28" t="s">
        <v>221</v>
      </c>
      <c r="C318" s="1"/>
      <c r="D318" s="1">
        <f>SUBTOTAL(9,D314:D317)</f>
        <v>-1</v>
      </c>
      <c r="E318" s="1"/>
      <c r="F318" s="29"/>
      <c r="G318" s="1"/>
      <c r="H318" s="1"/>
      <c r="I318" s="1"/>
      <c r="J318" s="1"/>
      <c r="K318" s="1"/>
    </row>
    <row r="319" s="26" customFormat="1" hidden="1" customHeight="1" outlineLevel="2" spans="1:11">
      <c r="A319" s="27">
        <v>45496</v>
      </c>
      <c r="B319" s="1" t="s">
        <v>222</v>
      </c>
      <c r="C319" s="1" t="s">
        <v>19</v>
      </c>
      <c r="D319" s="1">
        <v>102</v>
      </c>
      <c r="E319" s="1"/>
      <c r="F319" s="1"/>
      <c r="G319" s="1"/>
      <c r="H319" s="1"/>
      <c r="I319" s="1"/>
      <c r="J319" s="1"/>
      <c r="K319" s="1"/>
    </row>
    <row r="320" s="26" customFormat="1" hidden="1" customHeight="1" outlineLevel="2" spans="1:11">
      <c r="A320" s="27">
        <v>45661</v>
      </c>
      <c r="B320" s="1" t="s">
        <v>222</v>
      </c>
      <c r="C320" s="1" t="s">
        <v>19</v>
      </c>
      <c r="D320" s="1">
        <f>E320-F320</f>
        <v>-101</v>
      </c>
      <c r="E320" s="1"/>
      <c r="F320" s="29">
        <v>101</v>
      </c>
      <c r="G320" s="1"/>
      <c r="H320" s="1" t="s">
        <v>38</v>
      </c>
      <c r="I320" s="1" t="s">
        <v>39</v>
      </c>
      <c r="J320" s="1" t="s">
        <v>39</v>
      </c>
      <c r="K320" s="1"/>
    </row>
    <row r="321" s="26" customFormat="1" customHeight="1" outlineLevel="1" collapsed="1" spans="1:11">
      <c r="A321" s="27"/>
      <c r="B321" s="28" t="s">
        <v>223</v>
      </c>
      <c r="C321" s="1"/>
      <c r="D321" s="1">
        <f>SUBTOTAL(9,D319:D320)</f>
        <v>1</v>
      </c>
      <c r="E321" s="1"/>
      <c r="F321" s="29"/>
      <c r="G321" s="1"/>
      <c r="H321" s="1"/>
      <c r="I321" s="1"/>
      <c r="J321" s="1"/>
      <c r="K321" s="1"/>
    </row>
    <row r="322" s="26" customFormat="1" hidden="1" customHeight="1" outlineLevel="2" spans="1:11">
      <c r="A322" s="27">
        <v>45496</v>
      </c>
      <c r="B322" s="1" t="s">
        <v>224</v>
      </c>
      <c r="C322" s="1" t="s">
        <v>19</v>
      </c>
      <c r="D322" s="1">
        <v>3</v>
      </c>
      <c r="E322" s="1"/>
      <c r="F322" s="1"/>
      <c r="G322" s="1"/>
      <c r="H322" s="1"/>
      <c r="I322" s="1"/>
      <c r="J322" s="1"/>
      <c r="K322" s="1"/>
    </row>
    <row r="323" s="26" customFormat="1" hidden="1" customHeight="1" outlineLevel="2" spans="1:11">
      <c r="A323" s="27">
        <v>45493</v>
      </c>
      <c r="B323" s="1" t="s">
        <v>224</v>
      </c>
      <c r="C323" s="1" t="s">
        <v>19</v>
      </c>
      <c r="D323" s="1">
        <f>E323-F323</f>
        <v>-2</v>
      </c>
      <c r="E323" s="1"/>
      <c r="F323" s="1">
        <v>2</v>
      </c>
      <c r="G323" s="1"/>
      <c r="H323" s="1" t="s">
        <v>62</v>
      </c>
      <c r="I323" s="1" t="s">
        <v>63</v>
      </c>
      <c r="J323" s="1" t="s">
        <v>64</v>
      </c>
      <c r="K323" s="1"/>
    </row>
    <row r="324" s="26" customFormat="1" hidden="1" customHeight="1" outlineLevel="2" spans="1:11">
      <c r="A324" s="27">
        <v>45661</v>
      </c>
      <c r="B324" s="1" t="s">
        <v>224</v>
      </c>
      <c r="C324" s="1" t="s">
        <v>19</v>
      </c>
      <c r="D324" s="1">
        <f>E324-F324</f>
        <v>-3</v>
      </c>
      <c r="E324" s="1"/>
      <c r="F324" s="29">
        <v>3</v>
      </c>
      <c r="G324" s="1"/>
      <c r="H324" s="1" t="s">
        <v>38</v>
      </c>
      <c r="I324" s="1" t="s">
        <v>39</v>
      </c>
      <c r="J324" s="1" t="s">
        <v>39</v>
      </c>
      <c r="K324" s="1"/>
    </row>
    <row r="325" s="26" customFormat="1" customHeight="1" outlineLevel="1" collapsed="1" spans="1:11">
      <c r="A325" s="27"/>
      <c r="B325" s="28" t="s">
        <v>225</v>
      </c>
      <c r="C325" s="1"/>
      <c r="D325" s="1">
        <f>SUBTOTAL(9,D322:D324)</f>
        <v>-2</v>
      </c>
      <c r="E325" s="1"/>
      <c r="F325" s="29"/>
      <c r="G325" s="1"/>
      <c r="H325" s="1"/>
      <c r="I325" s="1"/>
      <c r="J325" s="1"/>
      <c r="K325" s="1"/>
    </row>
    <row r="326" s="26" customFormat="1" hidden="1" customHeight="1" outlineLevel="2" spans="1:11">
      <c r="A326" s="27">
        <v>45496</v>
      </c>
      <c r="B326" s="1" t="s">
        <v>226</v>
      </c>
      <c r="C326" s="1" t="s">
        <v>19</v>
      </c>
      <c r="D326" s="1">
        <v>3</v>
      </c>
      <c r="E326" s="1"/>
      <c r="F326" s="1"/>
      <c r="G326" s="1"/>
      <c r="H326" s="1"/>
      <c r="I326" s="1"/>
      <c r="J326" s="1"/>
      <c r="K326" s="1"/>
    </row>
    <row r="327" s="26" customFormat="1" hidden="1" customHeight="1" outlineLevel="2" spans="1:11">
      <c r="A327" s="27">
        <v>45661</v>
      </c>
      <c r="B327" s="1" t="s">
        <v>226</v>
      </c>
      <c r="C327" s="1" t="s">
        <v>19</v>
      </c>
      <c r="D327" s="1">
        <f>E327-F327</f>
        <v>-3</v>
      </c>
      <c r="E327" s="1"/>
      <c r="F327" s="29">
        <v>3</v>
      </c>
      <c r="G327" s="1"/>
      <c r="H327" s="1" t="s">
        <v>38</v>
      </c>
      <c r="I327" s="1" t="s">
        <v>39</v>
      </c>
      <c r="J327" s="1" t="s">
        <v>39</v>
      </c>
      <c r="K327" s="1"/>
    </row>
    <row r="328" s="26" customFormat="1" customHeight="1" outlineLevel="1" collapsed="1" spans="1:11">
      <c r="A328" s="27"/>
      <c r="B328" s="28" t="s">
        <v>227</v>
      </c>
      <c r="C328" s="1"/>
      <c r="D328" s="1">
        <f>SUBTOTAL(9,D326:D327)</f>
        <v>0</v>
      </c>
      <c r="E328" s="1"/>
      <c r="F328" s="29"/>
      <c r="G328" s="1"/>
      <c r="H328" s="1"/>
      <c r="I328" s="1"/>
      <c r="J328" s="1"/>
      <c r="K328" s="1"/>
    </row>
    <row r="329" s="26" customFormat="1" hidden="1" customHeight="1" outlineLevel="2" spans="1:11">
      <c r="A329" s="27">
        <v>45496</v>
      </c>
      <c r="B329" s="1" t="s">
        <v>228</v>
      </c>
      <c r="C329" s="1" t="s">
        <v>19</v>
      </c>
      <c r="D329" s="1">
        <v>4</v>
      </c>
      <c r="E329" s="1"/>
      <c r="F329" s="1"/>
      <c r="G329" s="1"/>
      <c r="H329" s="1"/>
      <c r="I329" s="1"/>
      <c r="J329" s="1"/>
      <c r="K329" s="1"/>
    </row>
    <row r="330" s="26" customFormat="1" hidden="1" customHeight="1" outlineLevel="2" spans="1:11">
      <c r="A330" s="27">
        <v>45661</v>
      </c>
      <c r="B330" s="1" t="s">
        <v>228</v>
      </c>
      <c r="C330" s="1" t="s">
        <v>19</v>
      </c>
      <c r="D330" s="1">
        <f>E330-F330</f>
        <v>-6</v>
      </c>
      <c r="E330" s="1"/>
      <c r="F330" s="29">
        <v>6</v>
      </c>
      <c r="G330" s="1"/>
      <c r="H330" s="1" t="s">
        <v>38</v>
      </c>
      <c r="I330" s="1" t="s">
        <v>39</v>
      </c>
      <c r="J330" s="1" t="s">
        <v>39</v>
      </c>
      <c r="K330" s="1"/>
    </row>
    <row r="331" s="26" customFormat="1" customHeight="1" outlineLevel="1" collapsed="1" spans="1:11">
      <c r="A331" s="27"/>
      <c r="B331" s="28" t="s">
        <v>229</v>
      </c>
      <c r="C331" s="1"/>
      <c r="D331" s="1">
        <f>SUBTOTAL(9,D329:D330)</f>
        <v>-2</v>
      </c>
      <c r="E331" s="1"/>
      <c r="F331" s="29"/>
      <c r="G331" s="1"/>
      <c r="H331" s="1"/>
      <c r="I331" s="1"/>
      <c r="J331" s="1"/>
      <c r="K331" s="1"/>
    </row>
    <row r="332" s="26" customFormat="1" hidden="1" customHeight="1" outlineLevel="2" spans="1:11">
      <c r="A332" s="27">
        <v>45661</v>
      </c>
      <c r="B332" s="1" t="s">
        <v>230</v>
      </c>
      <c r="C332" s="1" t="s">
        <v>19</v>
      </c>
      <c r="D332" s="1">
        <f>E332-F332</f>
        <v>-36</v>
      </c>
      <c r="E332" s="1"/>
      <c r="F332" s="29">
        <v>36</v>
      </c>
      <c r="G332" s="1"/>
      <c r="H332" s="1" t="s">
        <v>38</v>
      </c>
      <c r="I332" s="1" t="s">
        <v>39</v>
      </c>
      <c r="J332" s="1" t="s">
        <v>39</v>
      </c>
      <c r="K332" s="1"/>
    </row>
    <row r="333" s="26" customFormat="1" customHeight="1" outlineLevel="1" collapsed="1" spans="1:11">
      <c r="A333" s="27"/>
      <c r="B333" s="28" t="s">
        <v>231</v>
      </c>
      <c r="C333" s="1"/>
      <c r="D333" s="1">
        <f>SUBTOTAL(9,D332)</f>
        <v>-36</v>
      </c>
      <c r="E333" s="1"/>
      <c r="F333" s="29"/>
      <c r="G333" s="1"/>
      <c r="H333" s="1"/>
      <c r="I333" s="1"/>
      <c r="J333" s="1"/>
      <c r="K333" s="1"/>
    </row>
    <row r="334" s="26" customFormat="1" hidden="1" customHeight="1" outlineLevel="2" spans="1:11">
      <c r="A334" s="27">
        <v>45496</v>
      </c>
      <c r="B334" s="1" t="s">
        <v>232</v>
      </c>
      <c r="C334" s="1" t="s">
        <v>12</v>
      </c>
      <c r="D334" s="1">
        <v>28</v>
      </c>
      <c r="E334" s="1"/>
      <c r="F334" s="1"/>
      <c r="G334" s="1"/>
      <c r="H334" s="1"/>
      <c r="I334" s="1"/>
      <c r="J334" s="1"/>
      <c r="K334" s="1"/>
    </row>
    <row r="335" s="26" customFormat="1" hidden="1" customHeight="1" outlineLevel="2" spans="1:11">
      <c r="A335" s="27">
        <v>45520</v>
      </c>
      <c r="B335" s="1" t="s">
        <v>232</v>
      </c>
      <c r="C335" s="1" t="s">
        <v>12</v>
      </c>
      <c r="D335" s="1">
        <f>E335-F335</f>
        <v>0</v>
      </c>
      <c r="E335" s="1"/>
      <c r="F335" s="1"/>
      <c r="G335" s="1"/>
      <c r="H335" s="1" t="s">
        <v>62</v>
      </c>
      <c r="I335" s="1" t="s">
        <v>88</v>
      </c>
      <c r="J335" s="1" t="s">
        <v>89</v>
      </c>
      <c r="K335" s="1"/>
    </row>
    <row r="336" s="26" customFormat="1" customHeight="1" outlineLevel="1" collapsed="1" spans="1:11">
      <c r="A336" s="27"/>
      <c r="B336" s="28" t="s">
        <v>233</v>
      </c>
      <c r="C336" s="1"/>
      <c r="D336" s="1">
        <f>SUBTOTAL(9,D334:D335)</f>
        <v>28</v>
      </c>
      <c r="E336" s="1"/>
      <c r="F336" s="1"/>
      <c r="G336" s="1"/>
      <c r="H336" s="1"/>
      <c r="I336" s="1"/>
      <c r="J336" s="1"/>
      <c r="K336" s="1"/>
    </row>
    <row r="337" s="26" customFormat="1" hidden="1" customHeight="1" outlineLevel="2" spans="1:11">
      <c r="A337" s="27">
        <v>45496</v>
      </c>
      <c r="B337" s="1" t="s">
        <v>234</v>
      </c>
      <c r="C337" s="1" t="s">
        <v>12</v>
      </c>
      <c r="D337" s="1">
        <v>19</v>
      </c>
      <c r="E337" s="1"/>
      <c r="F337" s="1"/>
      <c r="G337" s="1"/>
      <c r="H337" s="1"/>
      <c r="I337" s="1"/>
      <c r="J337" s="1"/>
      <c r="K337" s="1"/>
    </row>
    <row r="338" s="26" customFormat="1" hidden="1" customHeight="1" outlineLevel="2" spans="1:11">
      <c r="A338" s="27">
        <v>45496</v>
      </c>
      <c r="B338" s="1" t="s">
        <v>234</v>
      </c>
      <c r="C338" s="1" t="s">
        <v>19</v>
      </c>
      <c r="D338" s="1">
        <f t="shared" ref="D338:D344" si="4">E338-F338</f>
        <v>40</v>
      </c>
      <c r="E338" s="1">
        <v>40</v>
      </c>
      <c r="F338" s="1"/>
      <c r="G338" s="1" t="s">
        <v>61</v>
      </c>
      <c r="H338" s="1"/>
      <c r="I338" s="1"/>
      <c r="J338" s="1"/>
      <c r="K338" s="1"/>
    </row>
    <row r="339" s="26" customFormat="1" hidden="1" customHeight="1" outlineLevel="2" spans="1:11">
      <c r="A339" s="27">
        <v>45503</v>
      </c>
      <c r="B339" s="1" t="s">
        <v>234</v>
      </c>
      <c r="C339" s="1" t="s">
        <v>12</v>
      </c>
      <c r="D339" s="1">
        <f t="shared" si="4"/>
        <v>-12</v>
      </c>
      <c r="E339" s="1"/>
      <c r="F339" s="1">
        <v>12</v>
      </c>
      <c r="G339" s="1"/>
      <c r="H339" s="1" t="s">
        <v>62</v>
      </c>
      <c r="I339" s="1" t="s">
        <v>154</v>
      </c>
      <c r="J339" s="1" t="s">
        <v>155</v>
      </c>
      <c r="K339" s="1"/>
    </row>
    <row r="340" s="26" customFormat="1" hidden="1" customHeight="1" outlineLevel="2" spans="1:11">
      <c r="A340" s="27">
        <v>45504</v>
      </c>
      <c r="B340" s="1" t="s">
        <v>234</v>
      </c>
      <c r="C340" s="1" t="s">
        <v>12</v>
      </c>
      <c r="D340" s="1">
        <f t="shared" si="4"/>
        <v>-6</v>
      </c>
      <c r="E340" s="1"/>
      <c r="F340" s="1">
        <v>6</v>
      </c>
      <c r="G340" s="1"/>
      <c r="H340" s="1" t="s">
        <v>62</v>
      </c>
      <c r="I340" s="1" t="s">
        <v>88</v>
      </c>
      <c r="J340" s="1" t="s">
        <v>151</v>
      </c>
      <c r="K340" s="1"/>
    </row>
    <row r="341" s="26" customFormat="1" hidden="1" customHeight="1" outlineLevel="2" spans="1:11">
      <c r="A341" s="27">
        <v>45507</v>
      </c>
      <c r="B341" s="1" t="s">
        <v>234</v>
      </c>
      <c r="C341" s="1" t="s">
        <v>12</v>
      </c>
      <c r="D341" s="1">
        <f t="shared" si="4"/>
        <v>-5</v>
      </c>
      <c r="E341" s="1"/>
      <c r="F341" s="1">
        <v>5</v>
      </c>
      <c r="G341" s="1"/>
      <c r="H341" s="1" t="s">
        <v>62</v>
      </c>
      <c r="I341" s="1" t="s">
        <v>88</v>
      </c>
      <c r="J341" s="1" t="s">
        <v>89</v>
      </c>
      <c r="K341" s="1"/>
    </row>
    <row r="342" s="26" customFormat="1" hidden="1" customHeight="1" outlineLevel="2" spans="1:11">
      <c r="A342" s="27">
        <v>45513</v>
      </c>
      <c r="B342" s="1" t="s">
        <v>234</v>
      </c>
      <c r="C342" s="1" t="s">
        <v>19</v>
      </c>
      <c r="D342" s="1">
        <f t="shared" si="4"/>
        <v>-5</v>
      </c>
      <c r="E342" s="1"/>
      <c r="F342" s="1">
        <v>5</v>
      </c>
      <c r="G342" s="1"/>
      <c r="H342" s="1" t="s">
        <v>62</v>
      </c>
      <c r="I342" s="1" t="s">
        <v>88</v>
      </c>
      <c r="J342" s="1" t="s">
        <v>89</v>
      </c>
      <c r="K342" s="1"/>
    </row>
    <row r="343" s="26" customFormat="1" hidden="1" customHeight="1" outlineLevel="2" spans="1:11">
      <c r="A343" s="27">
        <v>45523</v>
      </c>
      <c r="B343" s="1" t="s">
        <v>234</v>
      </c>
      <c r="C343" s="1" t="s">
        <v>19</v>
      </c>
      <c r="D343" s="1">
        <f t="shared" si="4"/>
        <v>-2</v>
      </c>
      <c r="E343" s="1"/>
      <c r="F343" s="1">
        <v>2</v>
      </c>
      <c r="G343" s="1"/>
      <c r="H343" s="1" t="s">
        <v>62</v>
      </c>
      <c r="I343" s="1" t="s">
        <v>88</v>
      </c>
      <c r="J343" s="1" t="s">
        <v>89</v>
      </c>
      <c r="K343" s="1"/>
    </row>
    <row r="344" s="26" customFormat="1" hidden="1" customHeight="1" outlineLevel="2" spans="1:11">
      <c r="A344" s="27">
        <v>45636</v>
      </c>
      <c r="B344" s="1" t="s">
        <v>234</v>
      </c>
      <c r="C344" s="1" t="s">
        <v>12</v>
      </c>
      <c r="D344" s="1">
        <f t="shared" si="4"/>
        <v>-15</v>
      </c>
      <c r="E344" s="1"/>
      <c r="F344" s="1">
        <v>15</v>
      </c>
      <c r="G344" s="1"/>
      <c r="H344" s="1" t="s">
        <v>158</v>
      </c>
      <c r="I344" s="1" t="s">
        <v>157</v>
      </c>
      <c r="J344" s="1" t="s">
        <v>89</v>
      </c>
      <c r="K344" s="1"/>
    </row>
    <row r="345" s="26" customFormat="1" customHeight="1" outlineLevel="1" collapsed="1" spans="1:11">
      <c r="A345" s="27"/>
      <c r="B345" s="28" t="s">
        <v>235</v>
      </c>
      <c r="C345" s="1"/>
      <c r="D345" s="1">
        <f>SUBTOTAL(9,D337:D344)</f>
        <v>14</v>
      </c>
      <c r="E345" s="1"/>
      <c r="F345" s="1"/>
      <c r="G345" s="1"/>
      <c r="H345" s="1"/>
      <c r="I345" s="1"/>
      <c r="J345" s="1"/>
      <c r="K345" s="1"/>
    </row>
    <row r="346" s="26" customFormat="1" hidden="1" customHeight="1" outlineLevel="2" spans="1:11">
      <c r="A346" s="27">
        <v>45496</v>
      </c>
      <c r="B346" s="1" t="s">
        <v>236</v>
      </c>
      <c r="C346" s="1" t="s">
        <v>12</v>
      </c>
      <c r="D346" s="1">
        <v>228</v>
      </c>
      <c r="E346" s="1"/>
      <c r="F346" s="1"/>
      <c r="G346" s="1"/>
      <c r="H346" s="1"/>
      <c r="I346" s="1"/>
      <c r="J346" s="1"/>
      <c r="K346" s="1"/>
    </row>
    <row r="347" s="26" customFormat="1" hidden="1" customHeight="1" outlineLevel="2" spans="1:11">
      <c r="A347" s="27">
        <v>45504</v>
      </c>
      <c r="B347" s="1" t="s">
        <v>236</v>
      </c>
      <c r="C347" s="1" t="s">
        <v>12</v>
      </c>
      <c r="D347" s="1">
        <f>E347-F347</f>
        <v>-6</v>
      </c>
      <c r="E347" s="1"/>
      <c r="F347" s="1">
        <v>6</v>
      </c>
      <c r="G347" s="1"/>
      <c r="H347" s="1" t="s">
        <v>62</v>
      </c>
      <c r="I347" s="1" t="s">
        <v>88</v>
      </c>
      <c r="J347" s="1" t="s">
        <v>151</v>
      </c>
      <c r="K347" s="1"/>
    </row>
    <row r="348" s="26" customFormat="1" hidden="1" customHeight="1" outlineLevel="2" spans="1:11">
      <c r="A348" s="27">
        <v>45510</v>
      </c>
      <c r="B348" s="1" t="s">
        <v>236</v>
      </c>
      <c r="C348" s="1" t="s">
        <v>12</v>
      </c>
      <c r="D348" s="1">
        <f>E348-F348</f>
        <v>-1</v>
      </c>
      <c r="E348" s="1"/>
      <c r="F348" s="1">
        <v>1</v>
      </c>
      <c r="G348" s="1"/>
      <c r="H348" s="1" t="s">
        <v>62</v>
      </c>
      <c r="I348" s="1" t="s">
        <v>88</v>
      </c>
      <c r="J348" s="1" t="s">
        <v>89</v>
      </c>
      <c r="K348" s="1"/>
    </row>
    <row r="349" s="26" customFormat="1" hidden="1" customHeight="1" outlineLevel="2" spans="1:11">
      <c r="A349" s="27">
        <v>45512</v>
      </c>
      <c r="B349" s="1" t="s">
        <v>236</v>
      </c>
      <c r="C349" s="1" t="s">
        <v>19</v>
      </c>
      <c r="D349" s="1">
        <f>E349-F349</f>
        <v>-2</v>
      </c>
      <c r="E349" s="1"/>
      <c r="F349" s="1">
        <v>2</v>
      </c>
      <c r="G349" s="1"/>
      <c r="H349" s="1" t="s">
        <v>62</v>
      </c>
      <c r="I349" s="1" t="s">
        <v>88</v>
      </c>
      <c r="J349" s="1" t="s">
        <v>89</v>
      </c>
      <c r="K349" s="1"/>
    </row>
    <row r="350" s="26" customFormat="1" hidden="1" customHeight="1" outlineLevel="2" spans="1:11">
      <c r="A350" s="27">
        <v>45524</v>
      </c>
      <c r="B350" s="1" t="s">
        <v>236</v>
      </c>
      <c r="C350" s="1" t="s">
        <v>12</v>
      </c>
      <c r="D350" s="1">
        <f>E350-F350</f>
        <v>-15</v>
      </c>
      <c r="E350" s="1"/>
      <c r="F350" s="1">
        <v>15</v>
      </c>
      <c r="G350" s="1"/>
      <c r="H350" s="1" t="s">
        <v>14</v>
      </c>
      <c r="I350" s="1" t="s">
        <v>15</v>
      </c>
      <c r="J350" s="1" t="s">
        <v>16</v>
      </c>
      <c r="K350" s="1"/>
    </row>
    <row r="351" s="26" customFormat="1" hidden="1" customHeight="1" outlineLevel="2" spans="1:11">
      <c r="A351" s="27">
        <v>45524</v>
      </c>
      <c r="B351" s="1" t="s">
        <v>236</v>
      </c>
      <c r="C351" s="1" t="s">
        <v>12</v>
      </c>
      <c r="D351" s="1">
        <f>E351-F351</f>
        <v>-10</v>
      </c>
      <c r="E351" s="1"/>
      <c r="F351" s="1">
        <v>10</v>
      </c>
      <c r="G351" s="1"/>
      <c r="H351" s="1" t="s">
        <v>14</v>
      </c>
      <c r="I351" s="1" t="s">
        <v>15</v>
      </c>
      <c r="J351" s="1" t="s">
        <v>16</v>
      </c>
      <c r="K351" s="1"/>
    </row>
    <row r="352" s="26" customFormat="1" customHeight="1" outlineLevel="1" collapsed="1" spans="1:11">
      <c r="A352" s="27"/>
      <c r="B352" s="28" t="s">
        <v>237</v>
      </c>
      <c r="C352" s="1"/>
      <c r="D352" s="1">
        <f>SUBTOTAL(9,D346:D351)</f>
        <v>194</v>
      </c>
      <c r="E352" s="1"/>
      <c r="F352" s="1"/>
      <c r="G352" s="1"/>
      <c r="H352" s="1"/>
      <c r="I352" s="1"/>
      <c r="J352" s="1"/>
      <c r="K352" s="1"/>
    </row>
    <row r="353" s="26" customFormat="1" hidden="1" customHeight="1" outlineLevel="2" spans="1:11">
      <c r="A353" s="27">
        <v>45496</v>
      </c>
      <c r="B353" s="1" t="s">
        <v>238</v>
      </c>
      <c r="C353" s="1" t="s">
        <v>12</v>
      </c>
      <c r="D353" s="1">
        <v>236</v>
      </c>
      <c r="E353" s="1"/>
      <c r="F353" s="1"/>
      <c r="G353" s="1"/>
      <c r="H353" s="1"/>
      <c r="I353" s="1"/>
      <c r="J353" s="1"/>
      <c r="K353" s="1"/>
    </row>
    <row r="354" s="26" customFormat="1" customHeight="1" outlineLevel="1" collapsed="1" spans="1:11">
      <c r="A354" s="27"/>
      <c r="B354" s="28" t="s">
        <v>239</v>
      </c>
      <c r="C354" s="1"/>
      <c r="D354" s="1">
        <f>SUBTOTAL(9,D353)</f>
        <v>236</v>
      </c>
      <c r="E354" s="1"/>
      <c r="F354" s="1"/>
      <c r="G354" s="1"/>
      <c r="H354" s="1"/>
      <c r="I354" s="1"/>
      <c r="J354" s="1"/>
      <c r="K354" s="1"/>
    </row>
    <row r="355" s="26" customFormat="1" hidden="1" customHeight="1" outlineLevel="2" spans="1:11">
      <c r="A355" s="27">
        <v>45496</v>
      </c>
      <c r="B355" s="1" t="s">
        <v>240</v>
      </c>
      <c r="C355" s="1" t="s">
        <v>12</v>
      </c>
      <c r="D355" s="1">
        <v>32</v>
      </c>
      <c r="E355" s="1"/>
      <c r="F355" s="1"/>
      <c r="G355" s="1"/>
      <c r="H355" s="1"/>
      <c r="I355" s="1"/>
      <c r="J355" s="1"/>
      <c r="K355" s="1"/>
    </row>
    <row r="356" s="26" customFormat="1" hidden="1" customHeight="1" outlineLevel="2" spans="1:11">
      <c r="A356" s="27">
        <v>45509</v>
      </c>
      <c r="B356" s="1" t="s">
        <v>240</v>
      </c>
      <c r="C356" s="1" t="s">
        <v>19</v>
      </c>
      <c r="D356" s="1">
        <f>E356-F356</f>
        <v>-6</v>
      </c>
      <c r="E356" s="1"/>
      <c r="F356" s="1">
        <v>6</v>
      </c>
      <c r="G356" s="1"/>
      <c r="H356" s="1" t="s">
        <v>62</v>
      </c>
      <c r="I356" s="1" t="s">
        <v>88</v>
      </c>
      <c r="J356" s="1" t="s">
        <v>89</v>
      </c>
      <c r="K356" s="1"/>
    </row>
    <row r="357" s="26" customFormat="1" customHeight="1" outlineLevel="1" collapsed="1" spans="1:11">
      <c r="A357" s="27"/>
      <c r="B357" s="28" t="s">
        <v>241</v>
      </c>
      <c r="C357" s="1"/>
      <c r="D357" s="1">
        <f>SUBTOTAL(9,D355:D356)</f>
        <v>26</v>
      </c>
      <c r="E357" s="1"/>
      <c r="F357" s="1"/>
      <c r="G357" s="1"/>
      <c r="H357" s="1"/>
      <c r="I357" s="1"/>
      <c r="J357" s="1"/>
      <c r="K357" s="1"/>
    </row>
    <row r="358" s="26" customFormat="1" hidden="1" customHeight="1" outlineLevel="2" spans="1:11">
      <c r="A358" s="27">
        <v>45496</v>
      </c>
      <c r="B358" s="1" t="s">
        <v>242</v>
      </c>
      <c r="C358" s="1" t="s">
        <v>12</v>
      </c>
      <c r="D358" s="1">
        <v>22</v>
      </c>
      <c r="E358" s="1"/>
      <c r="F358" s="1"/>
      <c r="G358" s="1"/>
      <c r="H358" s="1"/>
      <c r="I358" s="1"/>
      <c r="J358" s="1"/>
      <c r="K358" s="1"/>
    </row>
    <row r="359" s="26" customFormat="1" customHeight="1" outlineLevel="1" collapsed="1" spans="1:11">
      <c r="A359" s="27"/>
      <c r="B359" s="28" t="s">
        <v>243</v>
      </c>
      <c r="C359" s="1"/>
      <c r="D359" s="1">
        <f>SUBTOTAL(9,D358)</f>
        <v>22</v>
      </c>
      <c r="E359" s="1"/>
      <c r="F359" s="1"/>
      <c r="G359" s="1"/>
      <c r="H359" s="1"/>
      <c r="I359" s="1"/>
      <c r="J359" s="1"/>
      <c r="K359" s="1"/>
    </row>
    <row r="360" s="26" customFormat="1" hidden="1" customHeight="1" outlineLevel="2" spans="1:11">
      <c r="A360" s="27">
        <v>45496</v>
      </c>
      <c r="B360" s="1" t="s">
        <v>244</v>
      </c>
      <c r="C360" s="1" t="s">
        <v>12</v>
      </c>
      <c r="D360" s="1">
        <v>48</v>
      </c>
      <c r="E360" s="1"/>
      <c r="F360" s="1"/>
      <c r="G360" s="1"/>
      <c r="H360" s="1"/>
      <c r="I360" s="1"/>
      <c r="J360" s="1"/>
      <c r="K360" s="1"/>
    </row>
    <row r="361" s="26" customFormat="1" hidden="1" customHeight="1" outlineLevel="2" spans="1:11">
      <c r="A361" s="27">
        <v>45524</v>
      </c>
      <c r="B361" s="1" t="s">
        <v>244</v>
      </c>
      <c r="C361" s="1" t="s">
        <v>12</v>
      </c>
      <c r="D361" s="1">
        <f>E361-F361</f>
        <v>-2</v>
      </c>
      <c r="E361" s="1"/>
      <c r="F361" s="1">
        <v>2</v>
      </c>
      <c r="G361" s="1"/>
      <c r="H361" s="1" t="s">
        <v>14</v>
      </c>
      <c r="I361" s="1" t="s">
        <v>15</v>
      </c>
      <c r="J361" s="1" t="s">
        <v>16</v>
      </c>
      <c r="K361" s="1"/>
    </row>
    <row r="362" s="26" customFormat="1" customHeight="1" outlineLevel="1" collapsed="1" spans="1:11">
      <c r="A362" s="27"/>
      <c r="B362" s="28" t="s">
        <v>245</v>
      </c>
      <c r="C362" s="1"/>
      <c r="D362" s="1">
        <f>SUBTOTAL(9,D360:D361)</f>
        <v>46</v>
      </c>
      <c r="E362" s="1"/>
      <c r="F362" s="1"/>
      <c r="G362" s="1"/>
      <c r="H362" s="1"/>
      <c r="I362" s="1"/>
      <c r="J362" s="1"/>
      <c r="K362" s="1"/>
    </row>
    <row r="363" s="26" customFormat="1" hidden="1" customHeight="1" outlineLevel="2" spans="1:11">
      <c r="A363" s="27">
        <v>45496</v>
      </c>
      <c r="B363" s="1" t="s">
        <v>246</v>
      </c>
      <c r="C363" s="1" t="s">
        <v>19</v>
      </c>
      <c r="D363" s="1">
        <v>50</v>
      </c>
      <c r="E363" s="1"/>
      <c r="F363" s="1"/>
      <c r="G363" s="1"/>
      <c r="H363" s="1"/>
      <c r="I363" s="1"/>
      <c r="J363" s="1"/>
      <c r="K363" s="1"/>
    </row>
    <row r="364" s="26" customFormat="1" hidden="1" customHeight="1" outlineLevel="2" spans="1:11">
      <c r="A364" s="27">
        <v>45524</v>
      </c>
      <c r="B364" s="1" t="s">
        <v>246</v>
      </c>
      <c r="C364" s="1" t="s">
        <v>19</v>
      </c>
      <c r="D364" s="1">
        <f>E364-F364</f>
        <v>-50</v>
      </c>
      <c r="E364" s="1"/>
      <c r="F364" s="1">
        <v>50</v>
      </c>
      <c r="G364" s="1"/>
      <c r="H364" s="1" t="s">
        <v>14</v>
      </c>
      <c r="I364" s="1" t="s">
        <v>15</v>
      </c>
      <c r="J364" s="1" t="s">
        <v>16</v>
      </c>
      <c r="K364" s="1"/>
    </row>
    <row r="365" s="26" customFormat="1" customHeight="1" outlineLevel="1" collapsed="1" spans="1:11">
      <c r="A365" s="27"/>
      <c r="B365" s="28" t="s">
        <v>247</v>
      </c>
      <c r="C365" s="1"/>
      <c r="D365" s="1">
        <f>SUBTOTAL(9,D363:D364)</f>
        <v>0</v>
      </c>
      <c r="E365" s="1"/>
      <c r="F365" s="1"/>
      <c r="G365" s="1"/>
      <c r="H365" s="1"/>
      <c r="I365" s="1"/>
      <c r="J365" s="1"/>
      <c r="K365" s="1"/>
    </row>
    <row r="366" s="26" customFormat="1" hidden="1" customHeight="1" outlineLevel="2" spans="1:11">
      <c r="A366" s="27">
        <v>45516</v>
      </c>
      <c r="B366" s="1" t="s">
        <v>248</v>
      </c>
      <c r="C366" s="1" t="s">
        <v>19</v>
      </c>
      <c r="D366" s="1">
        <f>E366-F366</f>
        <v>20</v>
      </c>
      <c r="E366" s="1">
        <v>20</v>
      </c>
      <c r="F366" s="1"/>
      <c r="G366" s="1" t="s">
        <v>13</v>
      </c>
      <c r="H366" s="1"/>
      <c r="I366" s="1"/>
      <c r="J366" s="1"/>
      <c r="K366" s="1"/>
    </row>
    <row r="367" s="26" customFormat="1" hidden="1" customHeight="1" outlineLevel="2" spans="1:11">
      <c r="A367" s="27">
        <v>45517</v>
      </c>
      <c r="B367" s="1" t="s">
        <v>248</v>
      </c>
      <c r="C367" s="1" t="s">
        <v>19</v>
      </c>
      <c r="D367" s="1">
        <f>E367-F367</f>
        <v>-20</v>
      </c>
      <c r="E367" s="1"/>
      <c r="F367" s="1">
        <v>20</v>
      </c>
      <c r="G367" s="1"/>
      <c r="H367" s="1" t="s">
        <v>62</v>
      </c>
      <c r="I367" s="1" t="s">
        <v>88</v>
      </c>
      <c r="J367" s="1" t="s">
        <v>89</v>
      </c>
      <c r="K367" s="1"/>
    </row>
    <row r="368" s="26" customFormat="1" customHeight="1" outlineLevel="1" collapsed="1" spans="1:11">
      <c r="A368" s="27"/>
      <c r="B368" s="28" t="s">
        <v>249</v>
      </c>
      <c r="C368" s="1"/>
      <c r="D368" s="1">
        <f>SUBTOTAL(9,D366:D367)</f>
        <v>0</v>
      </c>
      <c r="E368" s="1"/>
      <c r="F368" s="1"/>
      <c r="G368" s="1"/>
      <c r="H368" s="1"/>
      <c r="I368" s="1"/>
      <c r="J368" s="1"/>
      <c r="K368" s="1"/>
    </row>
    <row r="369" s="26" customFormat="1" hidden="1" customHeight="1" outlineLevel="2" spans="1:11">
      <c r="A369" s="27">
        <v>45516</v>
      </c>
      <c r="B369" s="1" t="s">
        <v>250</v>
      </c>
      <c r="C369" s="1" t="s">
        <v>19</v>
      </c>
      <c r="D369" s="1">
        <f>E369-F369</f>
        <v>20</v>
      </c>
      <c r="E369" s="1">
        <v>20</v>
      </c>
      <c r="F369" s="1"/>
      <c r="G369" s="1" t="s">
        <v>13</v>
      </c>
      <c r="H369" s="1"/>
      <c r="I369" s="1"/>
      <c r="J369" s="1"/>
      <c r="K369" s="1"/>
    </row>
    <row r="370" s="26" customFormat="1" hidden="1" customHeight="1" outlineLevel="2" spans="1:11">
      <c r="A370" s="27">
        <v>45517</v>
      </c>
      <c r="B370" s="1" t="s">
        <v>250</v>
      </c>
      <c r="C370" s="1" t="s">
        <v>19</v>
      </c>
      <c r="D370" s="1">
        <f>E370-F370</f>
        <v>-20</v>
      </c>
      <c r="E370" s="1"/>
      <c r="F370" s="1">
        <v>20</v>
      </c>
      <c r="G370" s="1"/>
      <c r="H370" s="1" t="s">
        <v>62</v>
      </c>
      <c r="I370" s="1" t="s">
        <v>88</v>
      </c>
      <c r="J370" s="1" t="s">
        <v>89</v>
      </c>
      <c r="K370" s="1"/>
    </row>
    <row r="371" s="26" customFormat="1" customHeight="1" outlineLevel="1" collapsed="1" spans="1:11">
      <c r="A371" s="27"/>
      <c r="B371" s="28" t="s">
        <v>251</v>
      </c>
      <c r="C371" s="1"/>
      <c r="D371" s="1">
        <f>SUBTOTAL(9,D369:D370)</f>
        <v>0</v>
      </c>
      <c r="E371" s="1"/>
      <c r="F371" s="1"/>
      <c r="G371" s="1"/>
      <c r="H371" s="1"/>
      <c r="I371" s="1"/>
      <c r="J371" s="1"/>
      <c r="K371" s="1"/>
    </row>
    <row r="372" s="26" customFormat="1" hidden="1" customHeight="1" outlineLevel="2" spans="1:11">
      <c r="A372" s="27">
        <v>45496</v>
      </c>
      <c r="B372" s="1" t="s">
        <v>252</v>
      </c>
      <c r="C372" s="1" t="s">
        <v>19</v>
      </c>
      <c r="D372" s="1">
        <v>8</v>
      </c>
      <c r="E372" s="1"/>
      <c r="F372" s="1"/>
      <c r="G372" s="1"/>
      <c r="H372" s="1"/>
      <c r="I372" s="1"/>
      <c r="J372" s="1"/>
      <c r="K372" s="1"/>
    </row>
    <row r="373" s="26" customFormat="1" customHeight="1" outlineLevel="1" collapsed="1" spans="1:11">
      <c r="A373" s="27"/>
      <c r="B373" s="28" t="s">
        <v>253</v>
      </c>
      <c r="C373" s="1"/>
      <c r="D373" s="1">
        <f>SUBTOTAL(9,D372)</f>
        <v>8</v>
      </c>
      <c r="E373" s="1"/>
      <c r="F373" s="1"/>
      <c r="G373" s="1"/>
      <c r="H373" s="1"/>
      <c r="I373" s="1"/>
      <c r="J373" s="1"/>
      <c r="K373" s="1"/>
    </row>
    <row r="374" s="26" customFormat="1" hidden="1" customHeight="1" outlineLevel="2" spans="1:11">
      <c r="A374" s="27">
        <v>45496</v>
      </c>
      <c r="B374" s="1" t="s">
        <v>254</v>
      </c>
      <c r="C374" s="1" t="s">
        <v>19</v>
      </c>
      <c r="D374" s="1">
        <v>125</v>
      </c>
      <c r="E374" s="1"/>
      <c r="F374" s="1"/>
      <c r="G374" s="1"/>
      <c r="H374" s="1"/>
      <c r="I374" s="1"/>
      <c r="J374" s="1"/>
      <c r="K374" s="1"/>
    </row>
    <row r="375" s="26" customFormat="1" customHeight="1" outlineLevel="1" collapsed="1" spans="1:11">
      <c r="A375" s="27"/>
      <c r="B375" s="28" t="s">
        <v>255</v>
      </c>
      <c r="C375" s="1"/>
      <c r="D375" s="1">
        <f>SUBTOTAL(9,D374)</f>
        <v>125</v>
      </c>
      <c r="E375" s="1"/>
      <c r="F375" s="1"/>
      <c r="G375" s="1"/>
      <c r="H375" s="1"/>
      <c r="I375" s="1"/>
      <c r="J375" s="1"/>
      <c r="K375" s="1"/>
    </row>
    <row r="376" s="26" customFormat="1" hidden="1" customHeight="1" outlineLevel="2" spans="1:11">
      <c r="A376" s="27">
        <v>45496</v>
      </c>
      <c r="B376" s="1" t="s">
        <v>256</v>
      </c>
      <c r="C376" s="1" t="s">
        <v>19</v>
      </c>
      <c r="D376" s="1">
        <v>84</v>
      </c>
      <c r="E376" s="1"/>
      <c r="F376" s="1"/>
      <c r="G376" s="1"/>
      <c r="H376" s="1"/>
      <c r="I376" s="1"/>
      <c r="J376" s="1"/>
      <c r="K376" s="1"/>
    </row>
    <row r="377" s="26" customFormat="1" hidden="1" customHeight="1" outlineLevel="2" spans="1:11">
      <c r="A377" s="27">
        <v>45507</v>
      </c>
      <c r="B377" s="1" t="s">
        <v>256</v>
      </c>
      <c r="C377" s="1" t="s">
        <v>19</v>
      </c>
      <c r="D377" s="1">
        <f>E377-F377</f>
        <v>-3</v>
      </c>
      <c r="E377" s="1"/>
      <c r="F377" s="1">
        <v>3</v>
      </c>
      <c r="G377" s="1"/>
      <c r="H377" s="1" t="s">
        <v>62</v>
      </c>
      <c r="I377" s="1" t="s">
        <v>88</v>
      </c>
      <c r="J377" s="1" t="s">
        <v>89</v>
      </c>
      <c r="K377" s="1"/>
    </row>
    <row r="378" s="26" customFormat="1" customHeight="1" outlineLevel="1" collapsed="1" spans="1:11">
      <c r="A378" s="27"/>
      <c r="B378" s="28" t="s">
        <v>257</v>
      </c>
      <c r="C378" s="1"/>
      <c r="D378" s="1">
        <f>SUBTOTAL(9,D376:D377)</f>
        <v>81</v>
      </c>
      <c r="E378" s="1"/>
      <c r="F378" s="1"/>
      <c r="G378" s="1"/>
      <c r="H378" s="1"/>
      <c r="I378" s="1"/>
      <c r="J378" s="1"/>
      <c r="K378" s="1"/>
    </row>
    <row r="379" s="26" customFormat="1" hidden="1" customHeight="1" outlineLevel="2" spans="1:11">
      <c r="A379" s="27">
        <v>45496</v>
      </c>
      <c r="B379" s="1" t="s">
        <v>258</v>
      </c>
      <c r="C379" s="1" t="s">
        <v>19</v>
      </c>
      <c r="D379" s="1">
        <v>33</v>
      </c>
      <c r="E379" s="1"/>
      <c r="F379" s="1"/>
      <c r="G379" s="1"/>
      <c r="H379" s="1"/>
      <c r="I379" s="1"/>
      <c r="J379" s="1"/>
      <c r="K379" s="1"/>
    </row>
    <row r="380" s="26" customFormat="1" customHeight="1" outlineLevel="1" collapsed="1" spans="1:11">
      <c r="A380" s="27"/>
      <c r="B380" s="28" t="s">
        <v>259</v>
      </c>
      <c r="C380" s="1"/>
      <c r="D380" s="1">
        <f>SUBTOTAL(9,D379)</f>
        <v>33</v>
      </c>
      <c r="E380" s="1"/>
      <c r="F380" s="1"/>
      <c r="G380" s="1"/>
      <c r="H380" s="1"/>
      <c r="I380" s="1"/>
      <c r="J380" s="1"/>
      <c r="K380" s="1"/>
    </row>
    <row r="381" s="26" customFormat="1" hidden="1" customHeight="1" outlineLevel="2" spans="1:11">
      <c r="A381" s="27">
        <v>45496</v>
      </c>
      <c r="B381" s="1" t="s">
        <v>260</v>
      </c>
      <c r="C381" s="1" t="s">
        <v>19</v>
      </c>
      <c r="D381" s="1">
        <v>185</v>
      </c>
      <c r="E381" s="1"/>
      <c r="F381" s="1"/>
      <c r="G381" s="1"/>
      <c r="H381" s="1"/>
      <c r="I381" s="1"/>
      <c r="J381" s="1"/>
      <c r="K381" s="1"/>
    </row>
    <row r="382" s="26" customFormat="1" hidden="1" customHeight="1" outlineLevel="2" spans="1:11">
      <c r="A382" s="27">
        <v>45555</v>
      </c>
      <c r="B382" s="1" t="s">
        <v>260</v>
      </c>
      <c r="C382" s="1" t="s">
        <v>19</v>
      </c>
      <c r="D382" s="1">
        <f>E382-F382</f>
        <v>-2</v>
      </c>
      <c r="E382" s="1"/>
      <c r="F382" s="1">
        <v>2</v>
      </c>
      <c r="G382" s="1"/>
      <c r="H382" s="1" t="s">
        <v>62</v>
      </c>
      <c r="I382" s="1" t="s">
        <v>88</v>
      </c>
      <c r="J382" s="1" t="s">
        <v>89</v>
      </c>
      <c r="K382" s="1"/>
    </row>
    <row r="383" s="26" customFormat="1" hidden="1" customHeight="1" outlineLevel="2" spans="1:11">
      <c r="A383" s="27">
        <v>45661</v>
      </c>
      <c r="B383" s="1" t="s">
        <v>260</v>
      </c>
      <c r="C383" s="1" t="s">
        <v>19</v>
      </c>
      <c r="D383" s="1">
        <f>E383-F383</f>
        <v>-11</v>
      </c>
      <c r="E383" s="1"/>
      <c r="F383" s="29">
        <v>11</v>
      </c>
      <c r="G383" s="1"/>
      <c r="H383" s="1" t="s">
        <v>38</v>
      </c>
      <c r="I383" s="1" t="s">
        <v>39</v>
      </c>
      <c r="J383" s="1" t="s">
        <v>39</v>
      </c>
      <c r="K383" s="1"/>
    </row>
    <row r="384" s="26" customFormat="1" customHeight="1" outlineLevel="1" collapsed="1" spans="1:11">
      <c r="A384" s="27"/>
      <c r="B384" s="28" t="s">
        <v>261</v>
      </c>
      <c r="C384" s="1"/>
      <c r="D384" s="1">
        <f>SUBTOTAL(9,D381:D383)</f>
        <v>172</v>
      </c>
      <c r="E384" s="1"/>
      <c r="F384" s="29"/>
      <c r="G384" s="1"/>
      <c r="H384" s="1"/>
      <c r="I384" s="1"/>
      <c r="J384" s="1"/>
      <c r="K384" s="1"/>
    </row>
    <row r="385" s="26" customFormat="1" hidden="1" customHeight="1" outlineLevel="2" spans="1:11">
      <c r="A385" s="27">
        <v>45496</v>
      </c>
      <c r="B385" s="1" t="s">
        <v>262</v>
      </c>
      <c r="C385" s="1" t="s">
        <v>19</v>
      </c>
      <c r="D385" s="1">
        <v>27</v>
      </c>
      <c r="E385" s="1"/>
      <c r="F385" s="1"/>
      <c r="G385" s="1"/>
      <c r="H385" s="1"/>
      <c r="I385" s="1"/>
      <c r="J385" s="1"/>
      <c r="K385" s="1"/>
    </row>
    <row r="386" s="26" customFormat="1" customHeight="1" outlineLevel="1" collapsed="1" spans="1:11">
      <c r="A386" s="27"/>
      <c r="B386" s="28" t="s">
        <v>263</v>
      </c>
      <c r="C386" s="1"/>
      <c r="D386" s="1">
        <f>SUBTOTAL(9,D385)</f>
        <v>27</v>
      </c>
      <c r="E386" s="1"/>
      <c r="F386" s="1"/>
      <c r="G386" s="1"/>
      <c r="H386" s="1"/>
      <c r="I386" s="1"/>
      <c r="J386" s="1"/>
      <c r="K386" s="1"/>
    </row>
    <row r="387" s="26" customFormat="1" hidden="1" customHeight="1" outlineLevel="2" spans="1:11">
      <c r="A387" s="27">
        <v>45496</v>
      </c>
      <c r="B387" s="1" t="s">
        <v>264</v>
      </c>
      <c r="C387" s="1" t="s">
        <v>19</v>
      </c>
      <c r="D387" s="1">
        <v>15</v>
      </c>
      <c r="E387" s="1"/>
      <c r="F387" s="1"/>
      <c r="G387" s="1"/>
      <c r="H387" s="1"/>
      <c r="I387" s="1"/>
      <c r="J387" s="1"/>
      <c r="K387" s="1"/>
    </row>
    <row r="388" s="26" customFormat="1" customHeight="1" outlineLevel="1" collapsed="1" spans="1:11">
      <c r="A388" s="27"/>
      <c r="B388" s="28" t="s">
        <v>265</v>
      </c>
      <c r="C388" s="1"/>
      <c r="D388" s="1">
        <f>SUBTOTAL(9,D387)</f>
        <v>15</v>
      </c>
      <c r="E388" s="1"/>
      <c r="F388" s="1"/>
      <c r="G388" s="1"/>
      <c r="H388" s="1"/>
      <c r="I388" s="1"/>
      <c r="J388" s="1"/>
      <c r="K388" s="1"/>
    </row>
    <row r="389" s="26" customFormat="1" hidden="1" customHeight="1" outlineLevel="2" spans="1:11">
      <c r="A389" s="27">
        <v>45496</v>
      </c>
      <c r="B389" s="1" t="s">
        <v>266</v>
      </c>
      <c r="C389" s="1" t="s">
        <v>19</v>
      </c>
      <c r="D389" s="1">
        <v>368</v>
      </c>
      <c r="E389" s="1"/>
      <c r="F389" s="1"/>
      <c r="G389" s="1"/>
      <c r="H389" s="1"/>
      <c r="I389" s="1"/>
      <c r="J389" s="1"/>
      <c r="K389" s="1"/>
    </row>
    <row r="390" s="26" customFormat="1" hidden="1" customHeight="1" outlineLevel="2" spans="1:11">
      <c r="A390" s="27">
        <v>45504</v>
      </c>
      <c r="B390" s="1" t="s">
        <v>266</v>
      </c>
      <c r="C390" s="1" t="s">
        <v>19</v>
      </c>
      <c r="D390" s="1">
        <f>E390-F390</f>
        <v>-15</v>
      </c>
      <c r="E390" s="1"/>
      <c r="F390" s="1">
        <v>15</v>
      </c>
      <c r="G390" s="1"/>
      <c r="H390" s="1" t="s">
        <v>62</v>
      </c>
      <c r="I390" s="1" t="s">
        <v>88</v>
      </c>
      <c r="J390" s="1" t="s">
        <v>151</v>
      </c>
      <c r="K390" s="1"/>
    </row>
    <row r="391" s="26" customFormat="1" hidden="1" customHeight="1" outlineLevel="2" spans="1:11">
      <c r="A391" s="27">
        <v>45506</v>
      </c>
      <c r="B391" s="1" t="s">
        <v>266</v>
      </c>
      <c r="C391" s="1" t="s">
        <v>19</v>
      </c>
      <c r="D391" s="1">
        <f>E391-F391</f>
        <v>-10</v>
      </c>
      <c r="E391" s="1"/>
      <c r="F391" s="1">
        <v>10</v>
      </c>
      <c r="G391" s="1"/>
      <c r="H391" s="1" t="s">
        <v>62</v>
      </c>
      <c r="I391" s="1" t="s">
        <v>88</v>
      </c>
      <c r="J391" s="1" t="s">
        <v>89</v>
      </c>
      <c r="K391" s="1"/>
    </row>
    <row r="392" s="26" customFormat="1" hidden="1" customHeight="1" outlineLevel="2" spans="1:11">
      <c r="A392" s="27">
        <v>45513</v>
      </c>
      <c r="B392" s="1" t="s">
        <v>266</v>
      </c>
      <c r="C392" s="1" t="s">
        <v>19</v>
      </c>
      <c r="D392" s="1">
        <f>E392-F392</f>
        <v>-1</v>
      </c>
      <c r="E392" s="1"/>
      <c r="F392" s="1">
        <v>1</v>
      </c>
      <c r="G392" s="1"/>
      <c r="H392" s="1" t="s">
        <v>62</v>
      </c>
      <c r="I392" s="1" t="s">
        <v>88</v>
      </c>
      <c r="J392" s="1" t="s">
        <v>89</v>
      </c>
      <c r="K392" s="1"/>
    </row>
    <row r="393" s="26" customFormat="1" hidden="1" customHeight="1" outlineLevel="2" spans="1:11">
      <c r="A393" s="27">
        <v>45636</v>
      </c>
      <c r="B393" s="1" t="s">
        <v>266</v>
      </c>
      <c r="C393" s="1" t="s">
        <v>19</v>
      </c>
      <c r="D393" s="1">
        <f>E393-F393</f>
        <v>-8</v>
      </c>
      <c r="E393" s="1"/>
      <c r="F393" s="1">
        <v>8</v>
      </c>
      <c r="G393" s="1"/>
      <c r="H393" s="1" t="s">
        <v>158</v>
      </c>
      <c r="I393" s="1" t="s">
        <v>157</v>
      </c>
      <c r="J393" s="1" t="s">
        <v>89</v>
      </c>
      <c r="K393" s="1"/>
    </row>
    <row r="394" s="26" customFormat="1" customHeight="1" outlineLevel="1" collapsed="1" spans="1:11">
      <c r="A394" s="27"/>
      <c r="B394" s="28" t="s">
        <v>267</v>
      </c>
      <c r="C394" s="1"/>
      <c r="D394" s="1">
        <f>SUBTOTAL(9,D389:D393)</f>
        <v>334</v>
      </c>
      <c r="E394" s="1"/>
      <c r="F394" s="1"/>
      <c r="G394" s="1"/>
      <c r="H394" s="1"/>
      <c r="I394" s="1"/>
      <c r="J394" s="1"/>
      <c r="K394" s="1"/>
    </row>
    <row r="395" s="26" customFormat="1" hidden="1" customHeight="1" outlineLevel="2" spans="1:11">
      <c r="A395" s="27">
        <v>45496</v>
      </c>
      <c r="B395" s="1" t="s">
        <v>268</v>
      </c>
      <c r="C395" s="1" t="s">
        <v>19</v>
      </c>
      <c r="D395" s="1">
        <v>292</v>
      </c>
      <c r="E395" s="1"/>
      <c r="F395" s="1"/>
      <c r="G395" s="1"/>
      <c r="H395" s="1"/>
      <c r="I395" s="1"/>
      <c r="J395" s="1"/>
      <c r="K395" s="1"/>
    </row>
    <row r="396" s="26" customFormat="1" hidden="1" customHeight="1" outlineLevel="2" spans="1:11">
      <c r="A396" s="27">
        <v>45661</v>
      </c>
      <c r="B396" s="1" t="s">
        <v>268</v>
      </c>
      <c r="C396" s="1" t="s">
        <v>19</v>
      </c>
      <c r="D396" s="1">
        <f>E396-F396</f>
        <v>-156</v>
      </c>
      <c r="E396" s="1"/>
      <c r="F396" s="29">
        <v>156</v>
      </c>
      <c r="G396" s="1"/>
      <c r="H396" s="1" t="s">
        <v>38</v>
      </c>
      <c r="I396" s="1" t="s">
        <v>39</v>
      </c>
      <c r="J396" s="1" t="s">
        <v>39</v>
      </c>
      <c r="K396" s="1"/>
    </row>
    <row r="397" s="26" customFormat="1" hidden="1" customHeight="1" outlineLevel="2" spans="1:11">
      <c r="A397" s="27">
        <v>45661</v>
      </c>
      <c r="B397" s="1" t="s">
        <v>268</v>
      </c>
      <c r="C397" s="1" t="s">
        <v>19</v>
      </c>
      <c r="D397" s="1">
        <f>E397-F397</f>
        <v>-74</v>
      </c>
      <c r="E397" s="1"/>
      <c r="F397" s="29">
        <v>74</v>
      </c>
      <c r="G397" s="1"/>
      <c r="H397" s="1" t="s">
        <v>38</v>
      </c>
      <c r="I397" s="1" t="s">
        <v>39</v>
      </c>
      <c r="J397" s="1" t="s">
        <v>39</v>
      </c>
      <c r="K397" s="1"/>
    </row>
    <row r="398" s="26" customFormat="1" customHeight="1" outlineLevel="1" collapsed="1" spans="1:11">
      <c r="A398" s="27"/>
      <c r="B398" s="28" t="s">
        <v>269</v>
      </c>
      <c r="C398" s="1"/>
      <c r="D398" s="1">
        <f>SUBTOTAL(9,D395:D397)</f>
        <v>62</v>
      </c>
      <c r="E398" s="1"/>
      <c r="F398" s="29"/>
      <c r="G398" s="1"/>
      <c r="H398" s="1"/>
      <c r="I398" s="1"/>
      <c r="J398" s="1"/>
      <c r="K398" s="1"/>
    </row>
    <row r="399" s="26" customFormat="1" hidden="1" customHeight="1" outlineLevel="2" spans="1:11">
      <c r="A399" s="27">
        <v>45496</v>
      </c>
      <c r="B399" s="1" t="s">
        <v>270</v>
      </c>
      <c r="C399" s="1" t="s">
        <v>19</v>
      </c>
      <c r="D399" s="1">
        <v>24</v>
      </c>
      <c r="E399" s="1"/>
      <c r="F399" s="1"/>
      <c r="G399" s="1"/>
      <c r="H399" s="1"/>
      <c r="I399" s="1"/>
      <c r="J399" s="1"/>
      <c r="K399" s="1"/>
    </row>
    <row r="400" s="26" customFormat="1" hidden="1" customHeight="1" outlineLevel="2" spans="1:11">
      <c r="A400" s="27">
        <v>45555</v>
      </c>
      <c r="B400" s="1" t="s">
        <v>270</v>
      </c>
      <c r="C400" s="1" t="s">
        <v>19</v>
      </c>
      <c r="D400" s="1">
        <f>E400-F400</f>
        <v>-2</v>
      </c>
      <c r="E400" s="1"/>
      <c r="F400" s="1">
        <v>2</v>
      </c>
      <c r="G400" s="1"/>
      <c r="H400" s="1" t="s">
        <v>62</v>
      </c>
      <c r="I400" s="1" t="s">
        <v>88</v>
      </c>
      <c r="J400" s="1" t="s">
        <v>89</v>
      </c>
      <c r="K400" s="1"/>
    </row>
    <row r="401" s="26" customFormat="1" hidden="1" customHeight="1" outlineLevel="2" spans="1:11">
      <c r="A401" s="27">
        <v>45661</v>
      </c>
      <c r="B401" s="1" t="s">
        <v>270</v>
      </c>
      <c r="C401" s="1" t="s">
        <v>19</v>
      </c>
      <c r="D401" s="1">
        <f>E401-F401</f>
        <v>-21</v>
      </c>
      <c r="E401" s="1"/>
      <c r="F401" s="29">
        <v>21</v>
      </c>
      <c r="G401" s="1"/>
      <c r="H401" s="1" t="s">
        <v>38</v>
      </c>
      <c r="I401" s="1" t="s">
        <v>39</v>
      </c>
      <c r="J401" s="1" t="s">
        <v>39</v>
      </c>
      <c r="K401" s="1"/>
    </row>
    <row r="402" s="26" customFormat="1" customHeight="1" outlineLevel="1" collapsed="1" spans="1:11">
      <c r="A402" s="27"/>
      <c r="B402" s="28" t="s">
        <v>271</v>
      </c>
      <c r="C402" s="1"/>
      <c r="D402" s="1">
        <f>SUBTOTAL(9,D399:D401)</f>
        <v>1</v>
      </c>
      <c r="E402" s="1"/>
      <c r="F402" s="29"/>
      <c r="G402" s="1"/>
      <c r="H402" s="1"/>
      <c r="I402" s="1"/>
      <c r="J402" s="1"/>
      <c r="K402" s="1"/>
    </row>
    <row r="403" s="26" customFormat="1" hidden="1" customHeight="1" outlineLevel="2" spans="1:11">
      <c r="A403" s="27">
        <v>45496</v>
      </c>
      <c r="B403" s="1" t="s">
        <v>272</v>
      </c>
      <c r="C403" s="1" t="s">
        <v>19</v>
      </c>
      <c r="D403" s="1">
        <v>97</v>
      </c>
      <c r="E403" s="1"/>
      <c r="F403" s="1"/>
      <c r="G403" s="1"/>
      <c r="H403" s="1"/>
      <c r="I403" s="1"/>
      <c r="J403" s="1"/>
      <c r="K403" s="1"/>
    </row>
    <row r="404" s="26" customFormat="1" customHeight="1" outlineLevel="1" collapsed="1" spans="1:11">
      <c r="A404" s="27"/>
      <c r="B404" s="28" t="s">
        <v>273</v>
      </c>
      <c r="C404" s="1"/>
      <c r="D404" s="1">
        <f>SUBTOTAL(9,D403)</f>
        <v>97</v>
      </c>
      <c r="E404" s="1"/>
      <c r="F404" s="1"/>
      <c r="G404" s="1"/>
      <c r="H404" s="1"/>
      <c r="I404" s="1"/>
      <c r="J404" s="1"/>
      <c r="K404" s="1"/>
    </row>
    <row r="405" s="26" customFormat="1" hidden="1" customHeight="1" outlineLevel="2" spans="1:11">
      <c r="A405" s="27">
        <v>45496</v>
      </c>
      <c r="B405" s="1" t="s">
        <v>274</v>
      </c>
      <c r="C405" s="1" t="s">
        <v>19</v>
      </c>
      <c r="D405" s="1">
        <v>1320</v>
      </c>
      <c r="E405" s="1"/>
      <c r="F405" s="1"/>
      <c r="G405" s="1"/>
      <c r="H405" s="1"/>
      <c r="I405" s="1"/>
      <c r="J405" s="1"/>
      <c r="K405" s="1"/>
    </row>
    <row r="406" s="26" customFormat="1" hidden="1" customHeight="1" outlineLevel="2" spans="1:11">
      <c r="A406" s="27">
        <v>45510</v>
      </c>
      <c r="B406" s="1" t="s">
        <v>274</v>
      </c>
      <c r="C406" s="1" t="s">
        <v>19</v>
      </c>
      <c r="D406" s="1">
        <f>E406-F406</f>
        <v>-2</v>
      </c>
      <c r="E406" s="1"/>
      <c r="F406" s="1">
        <v>2</v>
      </c>
      <c r="G406" s="1"/>
      <c r="H406" s="1" t="s">
        <v>14</v>
      </c>
      <c r="I406" s="1" t="s">
        <v>15</v>
      </c>
      <c r="J406" s="1" t="s">
        <v>16</v>
      </c>
      <c r="K406" s="1"/>
    </row>
    <row r="407" s="26" customFormat="1" customHeight="1" outlineLevel="1" collapsed="1" spans="1:11">
      <c r="A407" s="27"/>
      <c r="B407" s="28" t="s">
        <v>275</v>
      </c>
      <c r="C407" s="1"/>
      <c r="D407" s="1">
        <f>SUBTOTAL(9,D405:D406)</f>
        <v>1318</v>
      </c>
      <c r="E407" s="1"/>
      <c r="F407" s="1"/>
      <c r="G407" s="1"/>
      <c r="H407" s="1"/>
      <c r="I407" s="1"/>
      <c r="J407" s="1"/>
      <c r="K407" s="1"/>
    </row>
    <row r="408" s="26" customFormat="1" hidden="1" customHeight="1" outlineLevel="2" spans="1:11">
      <c r="A408" s="27">
        <v>45496</v>
      </c>
      <c r="B408" s="1" t="s">
        <v>276</v>
      </c>
      <c r="C408" s="1" t="s">
        <v>19</v>
      </c>
      <c r="D408" s="1">
        <v>15</v>
      </c>
      <c r="E408" s="1"/>
      <c r="F408" s="1"/>
      <c r="G408" s="1"/>
      <c r="H408" s="1"/>
      <c r="I408" s="1"/>
      <c r="J408" s="1"/>
      <c r="K408" s="1"/>
    </row>
    <row r="409" s="26" customFormat="1" hidden="1" customHeight="1" outlineLevel="2" spans="1:11">
      <c r="A409" s="27">
        <v>45513</v>
      </c>
      <c r="B409" s="1" t="s">
        <v>276</v>
      </c>
      <c r="C409" s="1" t="s">
        <v>19</v>
      </c>
      <c r="D409" s="1">
        <f>E409-F409</f>
        <v>-1</v>
      </c>
      <c r="E409" s="1"/>
      <c r="F409" s="1">
        <v>1</v>
      </c>
      <c r="G409" s="1"/>
      <c r="H409" s="1" t="s">
        <v>62</v>
      </c>
      <c r="I409" s="1" t="s">
        <v>88</v>
      </c>
      <c r="J409" s="1" t="s">
        <v>89</v>
      </c>
      <c r="K409" s="1"/>
    </row>
    <row r="410" s="26" customFormat="1" hidden="1" customHeight="1" outlineLevel="2" spans="1:11">
      <c r="A410" s="27">
        <v>45636</v>
      </c>
      <c r="B410" s="1" t="s">
        <v>276</v>
      </c>
      <c r="C410" s="1" t="s">
        <v>19</v>
      </c>
      <c r="D410" s="1">
        <f>E410-F410</f>
        <v>-6</v>
      </c>
      <c r="E410" s="1"/>
      <c r="F410" s="1">
        <v>6</v>
      </c>
      <c r="G410" s="1"/>
      <c r="H410" s="1" t="s">
        <v>158</v>
      </c>
      <c r="I410" s="1" t="s">
        <v>157</v>
      </c>
      <c r="J410" s="1" t="s">
        <v>89</v>
      </c>
      <c r="K410" s="1"/>
    </row>
    <row r="411" s="26" customFormat="1" hidden="1" customHeight="1" outlineLevel="2" spans="1:11">
      <c r="A411" s="27">
        <v>45661</v>
      </c>
      <c r="B411" s="1" t="s">
        <v>276</v>
      </c>
      <c r="C411" s="1" t="s">
        <v>19</v>
      </c>
      <c r="D411" s="1">
        <f>E411-F411</f>
        <v>-14</v>
      </c>
      <c r="E411" s="1"/>
      <c r="F411" s="29">
        <v>14</v>
      </c>
      <c r="G411" s="1"/>
      <c r="H411" s="1" t="s">
        <v>38</v>
      </c>
      <c r="I411" s="1" t="s">
        <v>39</v>
      </c>
      <c r="J411" s="1" t="s">
        <v>39</v>
      </c>
      <c r="K411" s="1"/>
    </row>
    <row r="412" s="26" customFormat="1" customHeight="1" outlineLevel="1" collapsed="1" spans="1:11">
      <c r="A412" s="27"/>
      <c r="B412" s="28" t="s">
        <v>277</v>
      </c>
      <c r="C412" s="1"/>
      <c r="D412" s="1">
        <f>SUBTOTAL(9,D408:D411)</f>
        <v>-6</v>
      </c>
      <c r="E412" s="1"/>
      <c r="F412" s="29"/>
      <c r="G412" s="1"/>
      <c r="H412" s="1"/>
      <c r="I412" s="1"/>
      <c r="J412" s="1"/>
      <c r="K412" s="1"/>
    </row>
    <row r="413" s="26" customFormat="1" hidden="1" customHeight="1" outlineLevel="2" spans="1:11">
      <c r="A413" s="27">
        <v>45510</v>
      </c>
      <c r="B413" s="1" t="s">
        <v>278</v>
      </c>
      <c r="C413" s="1" t="s">
        <v>19</v>
      </c>
      <c r="D413" s="1">
        <f>E413-F413</f>
        <v>-70</v>
      </c>
      <c r="E413" s="1"/>
      <c r="F413" s="1">
        <v>70</v>
      </c>
      <c r="G413" s="1"/>
      <c r="H413" s="1" t="s">
        <v>62</v>
      </c>
      <c r="I413" s="1" t="s">
        <v>88</v>
      </c>
      <c r="J413" s="1" t="s">
        <v>89</v>
      </c>
      <c r="K413" s="1"/>
    </row>
    <row r="414" s="26" customFormat="1" hidden="1" customHeight="1" outlineLevel="2" spans="1:11">
      <c r="A414" s="27">
        <v>45509</v>
      </c>
      <c r="B414" s="1" t="s">
        <v>278</v>
      </c>
      <c r="C414" s="1" t="s">
        <v>19</v>
      </c>
      <c r="D414" s="1">
        <f>E414-F414</f>
        <v>4</v>
      </c>
      <c r="E414" s="1">
        <v>4</v>
      </c>
      <c r="F414" s="1"/>
      <c r="G414" s="1" t="s">
        <v>13</v>
      </c>
      <c r="H414" s="1"/>
      <c r="I414" s="1"/>
      <c r="J414" s="1"/>
      <c r="K414" s="1"/>
    </row>
    <row r="415" s="26" customFormat="1" hidden="1" customHeight="1" outlineLevel="2" spans="1:11">
      <c r="A415" s="27">
        <v>45510</v>
      </c>
      <c r="B415" s="1" t="s">
        <v>278</v>
      </c>
      <c r="C415" s="1" t="s">
        <v>19</v>
      </c>
      <c r="D415" s="1">
        <f>E415-F415</f>
        <v>-4</v>
      </c>
      <c r="E415" s="1"/>
      <c r="F415" s="1">
        <v>4</v>
      </c>
      <c r="G415" s="1"/>
      <c r="H415" s="1" t="s">
        <v>14</v>
      </c>
      <c r="I415" s="1" t="s">
        <v>15</v>
      </c>
      <c r="J415" s="1" t="s">
        <v>16</v>
      </c>
      <c r="K415" s="1"/>
    </row>
    <row r="416" s="26" customFormat="1" hidden="1" customHeight="1" outlineLevel="2" spans="1:11">
      <c r="A416" s="27">
        <v>45509</v>
      </c>
      <c r="B416" s="1" t="s">
        <v>278</v>
      </c>
      <c r="C416" s="1" t="s">
        <v>19</v>
      </c>
      <c r="D416" s="1">
        <f>E416-F416</f>
        <v>70</v>
      </c>
      <c r="E416" s="1">
        <v>70</v>
      </c>
      <c r="F416" s="1"/>
      <c r="G416" s="1" t="s">
        <v>61</v>
      </c>
      <c r="H416" s="1"/>
      <c r="I416" s="1"/>
      <c r="J416" s="1"/>
      <c r="K416" s="1"/>
    </row>
    <row r="417" s="26" customFormat="1" customHeight="1" outlineLevel="1" collapsed="1" spans="1:11">
      <c r="A417" s="27"/>
      <c r="B417" s="28" t="s">
        <v>279</v>
      </c>
      <c r="C417" s="1"/>
      <c r="D417" s="1">
        <f>SUBTOTAL(9,D413:D416)</f>
        <v>0</v>
      </c>
      <c r="E417" s="1"/>
      <c r="F417" s="1"/>
      <c r="G417" s="1"/>
      <c r="H417" s="1"/>
      <c r="I417" s="1"/>
      <c r="J417" s="1"/>
      <c r="K417" s="1"/>
    </row>
    <row r="418" s="26" customFormat="1" hidden="1" customHeight="1" outlineLevel="2" spans="1:11">
      <c r="A418" s="27">
        <v>45496</v>
      </c>
      <c r="B418" s="1" t="s">
        <v>280</v>
      </c>
      <c r="C418" s="1" t="s">
        <v>19</v>
      </c>
      <c r="D418" s="1">
        <v>126</v>
      </c>
      <c r="E418" s="1"/>
      <c r="F418" s="1"/>
      <c r="G418" s="1"/>
      <c r="H418" s="1"/>
      <c r="I418" s="1"/>
      <c r="J418" s="1"/>
      <c r="K418" s="1"/>
    </row>
    <row r="419" s="26" customFormat="1" customHeight="1" outlineLevel="1" collapsed="1" spans="1:11">
      <c r="A419" s="27"/>
      <c r="B419" s="28" t="s">
        <v>281</v>
      </c>
      <c r="C419" s="1"/>
      <c r="D419" s="1">
        <f>SUBTOTAL(9,D418)</f>
        <v>126</v>
      </c>
      <c r="E419" s="1"/>
      <c r="F419" s="1"/>
      <c r="G419" s="1"/>
      <c r="H419" s="1"/>
      <c r="I419" s="1"/>
      <c r="J419" s="1"/>
      <c r="K419" s="1"/>
    </row>
    <row r="420" s="26" customFormat="1" hidden="1" customHeight="1" outlineLevel="2" spans="1:11">
      <c r="A420" s="27">
        <v>45496</v>
      </c>
      <c r="B420" s="1" t="s">
        <v>282</v>
      </c>
      <c r="C420" s="1" t="s">
        <v>19</v>
      </c>
      <c r="D420" s="1">
        <v>184</v>
      </c>
      <c r="E420" s="1"/>
      <c r="F420" s="1"/>
      <c r="G420" s="1"/>
      <c r="H420" s="1"/>
      <c r="I420" s="1"/>
      <c r="J420" s="1"/>
      <c r="K420" s="1"/>
    </row>
    <row r="421" s="26" customFormat="1" hidden="1" customHeight="1" outlineLevel="2" spans="1:11">
      <c r="A421" s="27">
        <v>45510</v>
      </c>
      <c r="B421" s="1" t="s">
        <v>282</v>
      </c>
      <c r="C421" s="1" t="s">
        <v>19</v>
      </c>
      <c r="D421" s="1">
        <f>E421-F421</f>
        <v>-2</v>
      </c>
      <c r="E421" s="1"/>
      <c r="F421" s="1">
        <v>2</v>
      </c>
      <c r="G421" s="1"/>
      <c r="H421" s="1" t="s">
        <v>14</v>
      </c>
      <c r="I421" s="1" t="s">
        <v>15</v>
      </c>
      <c r="J421" s="1" t="s">
        <v>16</v>
      </c>
      <c r="K421" s="1"/>
    </row>
    <row r="422" s="26" customFormat="1" hidden="1" customHeight="1" outlineLevel="2" spans="1:11">
      <c r="A422" s="27">
        <v>45661</v>
      </c>
      <c r="B422" s="1" t="s">
        <v>282</v>
      </c>
      <c r="C422" s="1" t="s">
        <v>19</v>
      </c>
      <c r="D422" s="1">
        <f>E422-F422</f>
        <v>-93</v>
      </c>
      <c r="E422" s="1"/>
      <c r="F422" s="29">
        <v>93</v>
      </c>
      <c r="G422" s="1"/>
      <c r="H422" s="1" t="s">
        <v>38</v>
      </c>
      <c r="I422" s="1" t="s">
        <v>39</v>
      </c>
      <c r="J422" s="1" t="s">
        <v>39</v>
      </c>
      <c r="K422" s="1"/>
    </row>
    <row r="423" s="26" customFormat="1" hidden="1" customHeight="1" outlineLevel="2" spans="1:11">
      <c r="A423" s="27">
        <v>45661</v>
      </c>
      <c r="B423" s="1" t="s">
        <v>282</v>
      </c>
      <c r="C423" s="1" t="s">
        <v>19</v>
      </c>
      <c r="D423" s="1">
        <f>E423-F423</f>
        <v>-20</v>
      </c>
      <c r="E423" s="1"/>
      <c r="F423" s="29">
        <v>20</v>
      </c>
      <c r="G423" s="1"/>
      <c r="H423" s="1" t="s">
        <v>38</v>
      </c>
      <c r="I423" s="1" t="s">
        <v>39</v>
      </c>
      <c r="J423" s="1" t="s">
        <v>39</v>
      </c>
      <c r="K423" s="1"/>
    </row>
    <row r="424" s="26" customFormat="1" hidden="1" customHeight="1" outlineLevel="2" spans="1:11">
      <c r="A424" s="27">
        <v>45661</v>
      </c>
      <c r="B424" s="1" t="s">
        <v>282</v>
      </c>
      <c r="C424" s="1" t="s">
        <v>19</v>
      </c>
      <c r="D424" s="1">
        <f>E424-F424</f>
        <v>-6</v>
      </c>
      <c r="E424" s="1"/>
      <c r="F424" s="29">
        <v>6</v>
      </c>
      <c r="G424" s="1"/>
      <c r="H424" s="1" t="s">
        <v>38</v>
      </c>
      <c r="I424" s="1" t="s">
        <v>39</v>
      </c>
      <c r="J424" s="1" t="s">
        <v>39</v>
      </c>
      <c r="K424" s="1"/>
    </row>
    <row r="425" s="26" customFormat="1" customHeight="1" outlineLevel="1" collapsed="1" spans="1:11">
      <c r="A425" s="27"/>
      <c r="B425" s="28" t="s">
        <v>283</v>
      </c>
      <c r="C425" s="1"/>
      <c r="D425" s="1">
        <f>SUBTOTAL(9,D420:D424)</f>
        <v>63</v>
      </c>
      <c r="E425" s="1"/>
      <c r="F425" s="29"/>
      <c r="G425" s="1"/>
      <c r="H425" s="1"/>
      <c r="I425" s="1"/>
      <c r="J425" s="1"/>
      <c r="K425" s="1"/>
    </row>
    <row r="426" s="26" customFormat="1" hidden="1" customHeight="1" outlineLevel="2" spans="1:11">
      <c r="A426" s="27">
        <v>45496</v>
      </c>
      <c r="B426" s="1" t="s">
        <v>284</v>
      </c>
      <c r="C426" s="1" t="s">
        <v>19</v>
      </c>
      <c r="D426" s="1">
        <v>668</v>
      </c>
      <c r="E426" s="1"/>
      <c r="F426" s="1"/>
      <c r="G426" s="1"/>
      <c r="H426" s="1"/>
      <c r="I426" s="1"/>
      <c r="J426" s="1"/>
      <c r="K426" s="1"/>
    </row>
    <row r="427" s="26" customFormat="1" hidden="1" customHeight="1" outlineLevel="2" spans="1:11">
      <c r="A427" s="27">
        <v>45510</v>
      </c>
      <c r="B427" s="1" t="s">
        <v>284</v>
      </c>
      <c r="C427" s="1" t="s">
        <v>19</v>
      </c>
      <c r="D427" s="1">
        <f>E427-F427</f>
        <v>-31</v>
      </c>
      <c r="E427" s="1"/>
      <c r="F427" s="1">
        <v>31</v>
      </c>
      <c r="G427" s="1"/>
      <c r="H427" s="1" t="s">
        <v>62</v>
      </c>
      <c r="I427" s="1" t="s">
        <v>88</v>
      </c>
      <c r="J427" s="1" t="s">
        <v>89</v>
      </c>
      <c r="K427" s="1"/>
    </row>
    <row r="428" s="26" customFormat="1" customHeight="1" outlineLevel="1" collapsed="1" spans="1:11">
      <c r="A428" s="27"/>
      <c r="B428" s="28" t="s">
        <v>285</v>
      </c>
      <c r="C428" s="1"/>
      <c r="D428" s="1">
        <f>SUBTOTAL(9,D426:D427)</f>
        <v>637</v>
      </c>
      <c r="E428" s="1"/>
      <c r="F428" s="1"/>
      <c r="G428" s="1"/>
      <c r="H428" s="1"/>
      <c r="I428" s="1"/>
      <c r="J428" s="1"/>
      <c r="K428" s="1"/>
    </row>
    <row r="429" s="26" customFormat="1" hidden="1" customHeight="1" outlineLevel="2" spans="1:11">
      <c r="A429" s="27">
        <v>45496</v>
      </c>
      <c r="B429" s="1" t="s">
        <v>286</v>
      </c>
      <c r="C429" s="1" t="s">
        <v>19</v>
      </c>
      <c r="D429" s="1">
        <v>12</v>
      </c>
      <c r="E429" s="1"/>
      <c r="F429" s="1"/>
      <c r="G429" s="1"/>
      <c r="H429" s="1"/>
      <c r="I429" s="1"/>
      <c r="J429" s="1"/>
      <c r="K429" s="1"/>
    </row>
    <row r="430" s="26" customFormat="1" hidden="1" customHeight="1" outlineLevel="2" spans="1:11">
      <c r="A430" s="27">
        <v>45510</v>
      </c>
      <c r="B430" s="1" t="s">
        <v>286</v>
      </c>
      <c r="C430" s="1" t="s">
        <v>19</v>
      </c>
      <c r="D430" s="1">
        <f>E430-F430</f>
        <v>-6</v>
      </c>
      <c r="E430" s="1"/>
      <c r="F430" s="1">
        <v>6</v>
      </c>
      <c r="G430" s="1"/>
      <c r="H430" s="1" t="s">
        <v>14</v>
      </c>
      <c r="I430" s="1" t="s">
        <v>15</v>
      </c>
      <c r="J430" s="1" t="s">
        <v>16</v>
      </c>
      <c r="K430" s="1"/>
    </row>
    <row r="431" s="26" customFormat="1" customHeight="1" outlineLevel="1" collapsed="1" spans="1:11">
      <c r="A431" s="27"/>
      <c r="B431" s="28" t="s">
        <v>287</v>
      </c>
      <c r="C431" s="1"/>
      <c r="D431" s="1">
        <f>SUBTOTAL(9,D429:D430)</f>
        <v>6</v>
      </c>
      <c r="E431" s="1"/>
      <c r="F431" s="1"/>
      <c r="G431" s="1"/>
      <c r="H431" s="1"/>
      <c r="I431" s="1"/>
      <c r="J431" s="1"/>
      <c r="K431" s="1"/>
    </row>
    <row r="432" s="26" customFormat="1" hidden="1" customHeight="1" outlineLevel="2" spans="1:11">
      <c r="A432" s="27">
        <v>45496</v>
      </c>
      <c r="B432" s="1" t="s">
        <v>288</v>
      </c>
      <c r="C432" s="1" t="s">
        <v>19</v>
      </c>
      <c r="D432" s="1">
        <v>896</v>
      </c>
      <c r="E432" s="1"/>
      <c r="F432" s="1"/>
      <c r="G432" s="1"/>
      <c r="H432" s="1"/>
      <c r="I432" s="1"/>
      <c r="J432" s="1"/>
      <c r="K432" s="1"/>
    </row>
    <row r="433" s="26" customFormat="1" customHeight="1" outlineLevel="1" collapsed="1" spans="1:11">
      <c r="A433" s="27"/>
      <c r="B433" s="28" t="s">
        <v>289</v>
      </c>
      <c r="C433" s="1"/>
      <c r="D433" s="1">
        <f>SUBTOTAL(9,D432)</f>
        <v>896</v>
      </c>
      <c r="E433" s="1"/>
      <c r="F433" s="1"/>
      <c r="G433" s="1"/>
      <c r="H433" s="1"/>
      <c r="I433" s="1"/>
      <c r="J433" s="1"/>
      <c r="K433" s="1"/>
    </row>
    <row r="434" s="26" customFormat="1" hidden="1" customHeight="1" outlineLevel="2" spans="1:11">
      <c r="A434" s="27">
        <v>45496</v>
      </c>
      <c r="B434" s="1" t="s">
        <v>290</v>
      </c>
      <c r="C434" s="1" t="s">
        <v>19</v>
      </c>
      <c r="D434" s="1">
        <v>25</v>
      </c>
      <c r="E434" s="1"/>
      <c r="F434" s="1"/>
      <c r="G434" s="1"/>
      <c r="H434" s="1"/>
      <c r="I434" s="1"/>
      <c r="J434" s="1"/>
      <c r="K434" s="1"/>
    </row>
    <row r="435" s="26" customFormat="1" hidden="1" customHeight="1" outlineLevel="2" spans="1:11">
      <c r="A435" s="27">
        <v>45510</v>
      </c>
      <c r="B435" s="1" t="s">
        <v>290</v>
      </c>
      <c r="C435" s="1" t="s">
        <v>19</v>
      </c>
      <c r="D435" s="1">
        <f>E435-F435</f>
        <v>-16</v>
      </c>
      <c r="E435" s="1"/>
      <c r="F435" s="1">
        <v>16</v>
      </c>
      <c r="G435" s="1"/>
      <c r="H435" s="1" t="s">
        <v>14</v>
      </c>
      <c r="I435" s="1" t="s">
        <v>15</v>
      </c>
      <c r="J435" s="1" t="s">
        <v>16</v>
      </c>
      <c r="K435" s="1"/>
    </row>
    <row r="436" s="26" customFormat="1" customHeight="1" outlineLevel="1" collapsed="1" spans="1:11">
      <c r="A436" s="27"/>
      <c r="B436" s="28" t="s">
        <v>291</v>
      </c>
      <c r="C436" s="1"/>
      <c r="D436" s="1">
        <f>SUBTOTAL(9,D434:D435)</f>
        <v>9</v>
      </c>
      <c r="E436" s="1"/>
      <c r="F436" s="1"/>
      <c r="G436" s="1"/>
      <c r="H436" s="1"/>
      <c r="I436" s="1"/>
      <c r="J436" s="1"/>
      <c r="K436" s="1"/>
    </row>
    <row r="437" s="26" customFormat="1" hidden="1" customHeight="1" outlineLevel="2" spans="1:11">
      <c r="A437" s="27">
        <v>45496</v>
      </c>
      <c r="B437" s="1" t="s">
        <v>292</v>
      </c>
      <c r="C437" s="1" t="s">
        <v>19</v>
      </c>
      <c r="D437" s="1">
        <v>22</v>
      </c>
      <c r="E437" s="1"/>
      <c r="F437" s="1"/>
      <c r="G437" s="1"/>
      <c r="H437" s="1"/>
      <c r="I437" s="1"/>
      <c r="J437" s="1"/>
      <c r="K437" s="1"/>
    </row>
    <row r="438" s="26" customFormat="1" hidden="1" customHeight="1" outlineLevel="2" spans="1:11">
      <c r="A438" s="27">
        <v>45661</v>
      </c>
      <c r="B438" s="1" t="s">
        <v>292</v>
      </c>
      <c r="C438" s="1" t="s">
        <v>19</v>
      </c>
      <c r="D438" s="1">
        <f>E438-F438</f>
        <v>-22</v>
      </c>
      <c r="E438" s="1"/>
      <c r="F438" s="29">
        <v>22</v>
      </c>
      <c r="G438" s="1"/>
      <c r="H438" s="1" t="s">
        <v>38</v>
      </c>
      <c r="I438" s="1" t="s">
        <v>39</v>
      </c>
      <c r="J438" s="1" t="s">
        <v>39</v>
      </c>
      <c r="K438" s="1"/>
    </row>
    <row r="439" s="26" customFormat="1" customHeight="1" outlineLevel="1" collapsed="1" spans="1:11">
      <c r="A439" s="27"/>
      <c r="B439" s="28" t="s">
        <v>293</v>
      </c>
      <c r="C439" s="1"/>
      <c r="D439" s="1">
        <f>SUBTOTAL(9,D437:D438)</f>
        <v>0</v>
      </c>
      <c r="E439" s="1"/>
      <c r="F439" s="29"/>
      <c r="G439" s="1"/>
      <c r="H439" s="1"/>
      <c r="I439" s="1"/>
      <c r="J439" s="1"/>
      <c r="K439" s="1"/>
    </row>
    <row r="440" s="26" customFormat="1" hidden="1" customHeight="1" outlineLevel="2" spans="1:11">
      <c r="A440" s="27">
        <v>45496</v>
      </c>
      <c r="B440" s="1" t="s">
        <v>294</v>
      </c>
      <c r="C440" s="1" t="s">
        <v>19</v>
      </c>
      <c r="D440" s="1">
        <v>4</v>
      </c>
      <c r="E440" s="1"/>
      <c r="F440" s="1"/>
      <c r="G440" s="1"/>
      <c r="H440" s="1"/>
      <c r="I440" s="1"/>
      <c r="J440" s="1"/>
      <c r="K440" s="1"/>
    </row>
    <row r="441" s="26" customFormat="1" customHeight="1" outlineLevel="1" collapsed="1" spans="1:11">
      <c r="A441" s="27"/>
      <c r="B441" s="28" t="s">
        <v>295</v>
      </c>
      <c r="C441" s="1"/>
      <c r="D441" s="1">
        <f>SUBTOTAL(9,D440)</f>
        <v>4</v>
      </c>
      <c r="E441" s="1"/>
      <c r="F441" s="1"/>
      <c r="G441" s="1"/>
      <c r="H441" s="1"/>
      <c r="I441" s="1"/>
      <c r="J441" s="1"/>
      <c r="K441" s="1"/>
    </row>
    <row r="442" s="26" customFormat="1" hidden="1" customHeight="1" outlineLevel="2" spans="1:11">
      <c r="A442" s="27">
        <v>45496</v>
      </c>
      <c r="B442" s="1" t="s">
        <v>296</v>
      </c>
      <c r="C442" s="1" t="s">
        <v>19</v>
      </c>
      <c r="D442" s="1">
        <v>107</v>
      </c>
      <c r="E442" s="1"/>
      <c r="F442" s="1"/>
      <c r="G442" s="1"/>
      <c r="H442" s="1"/>
      <c r="I442" s="1"/>
      <c r="J442" s="1"/>
      <c r="K442" s="1"/>
    </row>
    <row r="443" s="26" customFormat="1" hidden="1" customHeight="1" outlineLevel="2" spans="1:11">
      <c r="A443" s="27">
        <v>45661</v>
      </c>
      <c r="B443" s="1" t="s">
        <v>296</v>
      </c>
      <c r="C443" s="1" t="s">
        <v>19</v>
      </c>
      <c r="D443" s="1">
        <f>E443-F443</f>
        <v>-11</v>
      </c>
      <c r="E443" s="1"/>
      <c r="F443" s="29">
        <v>11</v>
      </c>
      <c r="G443" s="1"/>
      <c r="H443" s="1" t="s">
        <v>38</v>
      </c>
      <c r="I443" s="1" t="s">
        <v>39</v>
      </c>
      <c r="J443" s="1" t="s">
        <v>39</v>
      </c>
      <c r="K443" s="1"/>
    </row>
    <row r="444" s="26" customFormat="1" customHeight="1" outlineLevel="1" collapsed="1" spans="1:11">
      <c r="A444" s="27"/>
      <c r="B444" s="28" t="s">
        <v>297</v>
      </c>
      <c r="C444" s="1"/>
      <c r="D444" s="1">
        <f>SUBTOTAL(9,D442:D443)</f>
        <v>96</v>
      </c>
      <c r="E444" s="1"/>
      <c r="F444" s="29"/>
      <c r="G444" s="1"/>
      <c r="H444" s="1"/>
      <c r="I444" s="1"/>
      <c r="J444" s="1"/>
      <c r="K444" s="1"/>
    </row>
    <row r="445" s="26" customFormat="1" hidden="1" customHeight="1" outlineLevel="2" spans="1:11">
      <c r="A445" s="27">
        <v>45496</v>
      </c>
      <c r="B445" s="1" t="s">
        <v>298</v>
      </c>
      <c r="C445" s="1" t="s">
        <v>19</v>
      </c>
      <c r="D445" s="1">
        <v>39</v>
      </c>
      <c r="E445" s="1"/>
      <c r="F445" s="1"/>
      <c r="G445" s="1"/>
      <c r="H445" s="1"/>
      <c r="I445" s="1"/>
      <c r="J445" s="1"/>
      <c r="K445" s="1"/>
    </row>
    <row r="446" s="26" customFormat="1" customHeight="1" outlineLevel="1" collapsed="1" spans="1:11">
      <c r="A446" s="27"/>
      <c r="B446" s="28" t="s">
        <v>299</v>
      </c>
      <c r="C446" s="1"/>
      <c r="D446" s="1">
        <f>SUBTOTAL(9,D445)</f>
        <v>39</v>
      </c>
      <c r="E446" s="1"/>
      <c r="F446" s="1"/>
      <c r="G446" s="1"/>
      <c r="H446" s="1"/>
      <c r="I446" s="1"/>
      <c r="J446" s="1"/>
      <c r="K446" s="1"/>
    </row>
    <row r="447" s="26" customFormat="1" hidden="1" customHeight="1" outlineLevel="2" spans="1:11">
      <c r="A447" s="27">
        <v>45496</v>
      </c>
      <c r="B447" s="1" t="s">
        <v>300</v>
      </c>
      <c r="C447" s="1" t="s">
        <v>19</v>
      </c>
      <c r="D447" s="1">
        <v>160</v>
      </c>
      <c r="E447" s="1"/>
      <c r="F447" s="1"/>
      <c r="G447" s="1"/>
      <c r="H447" s="1"/>
      <c r="I447" s="1"/>
      <c r="J447" s="1"/>
      <c r="K447" s="1"/>
    </row>
    <row r="448" s="26" customFormat="1" hidden="1" customHeight="1" outlineLevel="2" spans="1:11">
      <c r="A448" s="27">
        <v>45547</v>
      </c>
      <c r="B448" s="1" t="s">
        <v>300</v>
      </c>
      <c r="C448" s="1" t="s">
        <v>19</v>
      </c>
      <c r="D448" s="1">
        <f t="shared" ref="D448:D454" si="5">E448-F448</f>
        <v>-1</v>
      </c>
      <c r="E448" s="1"/>
      <c r="F448" s="1">
        <v>1</v>
      </c>
      <c r="G448" s="1"/>
      <c r="H448" s="1" t="s">
        <v>62</v>
      </c>
      <c r="I448" s="1" t="s">
        <v>88</v>
      </c>
      <c r="J448" s="1" t="s">
        <v>89</v>
      </c>
      <c r="K448" s="1"/>
    </row>
    <row r="449" s="26" customFormat="1" hidden="1" customHeight="1" outlineLevel="2" spans="1:11">
      <c r="A449" s="27">
        <v>45661</v>
      </c>
      <c r="B449" s="1" t="s">
        <v>300</v>
      </c>
      <c r="C449" s="1" t="s">
        <v>19</v>
      </c>
      <c r="D449" s="1">
        <f t="shared" si="5"/>
        <v>-12</v>
      </c>
      <c r="E449" s="1"/>
      <c r="F449" s="29">
        <v>12</v>
      </c>
      <c r="G449" s="1"/>
      <c r="H449" s="1" t="s">
        <v>38</v>
      </c>
      <c r="I449" s="1" t="s">
        <v>39</v>
      </c>
      <c r="J449" s="1" t="s">
        <v>39</v>
      </c>
      <c r="K449" s="1"/>
    </row>
    <row r="450" s="26" customFormat="1" hidden="1" customHeight="1" outlineLevel="2" spans="1:11">
      <c r="A450" s="27">
        <v>45661</v>
      </c>
      <c r="B450" s="1" t="s">
        <v>300</v>
      </c>
      <c r="C450" s="1" t="s">
        <v>19</v>
      </c>
      <c r="D450" s="1">
        <f t="shared" si="5"/>
        <v>-20</v>
      </c>
      <c r="E450" s="1"/>
      <c r="F450" s="29">
        <v>20</v>
      </c>
      <c r="G450" s="1"/>
      <c r="H450" s="1" t="s">
        <v>38</v>
      </c>
      <c r="I450" s="1" t="s">
        <v>39</v>
      </c>
      <c r="J450" s="1" t="s">
        <v>39</v>
      </c>
      <c r="K450" s="1"/>
    </row>
    <row r="451" s="26" customFormat="1" hidden="1" customHeight="1" outlineLevel="2" spans="1:11">
      <c r="A451" s="27">
        <v>45661</v>
      </c>
      <c r="B451" s="1" t="s">
        <v>300</v>
      </c>
      <c r="C451" s="1" t="s">
        <v>19</v>
      </c>
      <c r="D451" s="1">
        <f t="shared" si="5"/>
        <v>-20</v>
      </c>
      <c r="E451" s="1"/>
      <c r="F451" s="29">
        <v>20</v>
      </c>
      <c r="G451" s="1"/>
      <c r="H451" s="1" t="s">
        <v>38</v>
      </c>
      <c r="I451" s="1" t="s">
        <v>39</v>
      </c>
      <c r="J451" s="1" t="s">
        <v>39</v>
      </c>
      <c r="K451" s="1"/>
    </row>
    <row r="452" s="26" customFormat="1" hidden="1" customHeight="1" outlineLevel="2" spans="1:11">
      <c r="A452" s="27">
        <v>45661</v>
      </c>
      <c r="B452" s="1" t="s">
        <v>300</v>
      </c>
      <c r="C452" s="1" t="s">
        <v>19</v>
      </c>
      <c r="D452" s="1">
        <f t="shared" si="5"/>
        <v>-20</v>
      </c>
      <c r="E452" s="1"/>
      <c r="F452" s="29">
        <v>20</v>
      </c>
      <c r="G452" s="1"/>
      <c r="H452" s="1" t="s">
        <v>38</v>
      </c>
      <c r="I452" s="1" t="s">
        <v>39</v>
      </c>
      <c r="J452" s="1" t="s">
        <v>39</v>
      </c>
      <c r="K452" s="1"/>
    </row>
    <row r="453" s="26" customFormat="1" hidden="1" customHeight="1" outlineLevel="2" spans="1:11">
      <c r="A453" s="27">
        <v>45661</v>
      </c>
      <c r="B453" s="1" t="s">
        <v>300</v>
      </c>
      <c r="C453" s="1" t="s">
        <v>19</v>
      </c>
      <c r="D453" s="1">
        <f t="shared" si="5"/>
        <v>-20</v>
      </c>
      <c r="E453" s="1"/>
      <c r="F453" s="29">
        <v>20</v>
      </c>
      <c r="G453" s="1"/>
      <c r="H453" s="1" t="s">
        <v>38</v>
      </c>
      <c r="I453" s="1" t="s">
        <v>39</v>
      </c>
      <c r="J453" s="1" t="s">
        <v>39</v>
      </c>
      <c r="K453" s="1"/>
    </row>
    <row r="454" s="26" customFormat="1" hidden="1" customHeight="1" outlineLevel="2" spans="1:11">
      <c r="A454" s="27">
        <v>45661</v>
      </c>
      <c r="B454" s="1" t="s">
        <v>300</v>
      </c>
      <c r="C454" s="1" t="s">
        <v>19</v>
      </c>
      <c r="D454" s="1">
        <f t="shared" si="5"/>
        <v>-10</v>
      </c>
      <c r="E454" s="1"/>
      <c r="F454" s="29">
        <v>10</v>
      </c>
      <c r="G454" s="1"/>
      <c r="H454" s="1" t="s">
        <v>38</v>
      </c>
      <c r="I454" s="1" t="s">
        <v>39</v>
      </c>
      <c r="J454" s="1" t="s">
        <v>39</v>
      </c>
      <c r="K454" s="1"/>
    </row>
    <row r="455" s="26" customFormat="1" customHeight="1" outlineLevel="1" collapsed="1" spans="1:11">
      <c r="A455" s="27"/>
      <c r="B455" s="28" t="s">
        <v>301</v>
      </c>
      <c r="C455" s="1"/>
      <c r="D455" s="1">
        <f>SUBTOTAL(9,D447:D454)</f>
        <v>57</v>
      </c>
      <c r="E455" s="1"/>
      <c r="F455" s="29"/>
      <c r="G455" s="1"/>
      <c r="H455" s="1"/>
      <c r="I455" s="1"/>
      <c r="J455" s="1"/>
      <c r="K455" s="1"/>
    </row>
    <row r="456" s="26" customFormat="1" hidden="1" customHeight="1" outlineLevel="2" spans="1:11">
      <c r="A456" s="27">
        <v>45496</v>
      </c>
      <c r="B456" s="1" t="s">
        <v>302</v>
      </c>
      <c r="C456" s="1" t="s">
        <v>19</v>
      </c>
      <c r="D456" s="1">
        <v>33</v>
      </c>
      <c r="E456" s="1"/>
      <c r="F456" s="1"/>
      <c r="G456" s="1"/>
      <c r="H456" s="1"/>
      <c r="I456" s="1"/>
      <c r="J456" s="1"/>
      <c r="K456" s="1"/>
    </row>
    <row r="457" s="26" customFormat="1" customHeight="1" outlineLevel="1" collapsed="1" spans="1:11">
      <c r="A457" s="27"/>
      <c r="B457" s="28" t="s">
        <v>303</v>
      </c>
      <c r="C457" s="1"/>
      <c r="D457" s="1">
        <f>SUBTOTAL(9,D456)</f>
        <v>33</v>
      </c>
      <c r="E457" s="1"/>
      <c r="F457" s="1"/>
      <c r="G457" s="1"/>
      <c r="H457" s="1"/>
      <c r="I457" s="1"/>
      <c r="J457" s="1"/>
      <c r="K457" s="1"/>
    </row>
    <row r="458" s="26" customFormat="1" hidden="1" customHeight="1" outlineLevel="2" spans="1:11">
      <c r="A458" s="27">
        <v>45496</v>
      </c>
      <c r="B458" s="1" t="s">
        <v>304</v>
      </c>
      <c r="C458" s="1" t="s">
        <v>19</v>
      </c>
      <c r="D458" s="1">
        <v>770</v>
      </c>
      <c r="E458" s="1"/>
      <c r="F458" s="1"/>
      <c r="G458" s="1"/>
      <c r="H458" s="1"/>
      <c r="I458" s="1"/>
      <c r="J458" s="1"/>
      <c r="K458" s="1"/>
    </row>
    <row r="459" s="26" customFormat="1" hidden="1" customHeight="1" outlineLevel="2" spans="1:11">
      <c r="A459" s="27">
        <v>45504</v>
      </c>
      <c r="B459" s="1" t="s">
        <v>304</v>
      </c>
      <c r="C459" s="1" t="s">
        <v>19</v>
      </c>
      <c r="D459" s="1">
        <f>E459-F459</f>
        <v>-5</v>
      </c>
      <c r="E459" s="1"/>
      <c r="F459" s="1">
        <v>5</v>
      </c>
      <c r="G459" s="1"/>
      <c r="H459" s="1" t="s">
        <v>62</v>
      </c>
      <c r="I459" s="1" t="s">
        <v>88</v>
      </c>
      <c r="J459" s="1" t="s">
        <v>151</v>
      </c>
      <c r="K459" s="1"/>
    </row>
    <row r="460" s="26" customFormat="1" hidden="1" customHeight="1" outlineLevel="2" spans="1:11">
      <c r="A460" s="27">
        <v>45506</v>
      </c>
      <c r="B460" s="1" t="s">
        <v>304</v>
      </c>
      <c r="C460" s="1" t="s">
        <v>19</v>
      </c>
      <c r="D460" s="1">
        <f>E460-F460</f>
        <v>-10</v>
      </c>
      <c r="E460" s="1"/>
      <c r="F460" s="1">
        <v>10</v>
      </c>
      <c r="G460" s="1"/>
      <c r="H460" s="1" t="s">
        <v>62</v>
      </c>
      <c r="I460" s="1" t="s">
        <v>88</v>
      </c>
      <c r="J460" s="1" t="s">
        <v>89</v>
      </c>
      <c r="K460" s="1"/>
    </row>
    <row r="461" s="26" customFormat="1" customHeight="1" outlineLevel="1" collapsed="1" spans="1:11">
      <c r="A461" s="27"/>
      <c r="B461" s="28" t="s">
        <v>305</v>
      </c>
      <c r="C461" s="1"/>
      <c r="D461" s="1">
        <f>SUBTOTAL(9,D458:D460)</f>
        <v>755</v>
      </c>
      <c r="E461" s="1"/>
      <c r="F461" s="1"/>
      <c r="G461" s="1"/>
      <c r="H461" s="1"/>
      <c r="I461" s="1"/>
      <c r="J461" s="1"/>
      <c r="K461" s="1"/>
    </row>
    <row r="462" s="26" customFormat="1" hidden="1" customHeight="1" outlineLevel="2" spans="1:11">
      <c r="A462" s="27">
        <v>45496</v>
      </c>
      <c r="B462" s="1" t="s">
        <v>306</v>
      </c>
      <c r="C462" s="1" t="s">
        <v>19</v>
      </c>
      <c r="D462" s="1">
        <v>4</v>
      </c>
      <c r="E462" s="1"/>
      <c r="F462" s="1"/>
      <c r="G462" s="1"/>
      <c r="H462" s="1"/>
      <c r="I462" s="1"/>
      <c r="J462" s="1"/>
      <c r="K462" s="1"/>
    </row>
    <row r="463" s="26" customFormat="1" hidden="1" customHeight="1" outlineLevel="2" spans="1:11">
      <c r="A463" s="27">
        <v>45496</v>
      </c>
      <c r="B463" s="1" t="s">
        <v>306</v>
      </c>
      <c r="C463" s="1" t="s">
        <v>19</v>
      </c>
      <c r="D463" s="1">
        <v>4</v>
      </c>
      <c r="E463" s="1"/>
      <c r="F463" s="1"/>
      <c r="G463" s="1"/>
      <c r="H463" s="1"/>
      <c r="I463" s="1"/>
      <c r="J463" s="1"/>
      <c r="K463" s="1"/>
    </row>
    <row r="464" s="26" customFormat="1" hidden="1" customHeight="1" outlineLevel="2" spans="1:11">
      <c r="A464" s="27">
        <v>45504</v>
      </c>
      <c r="B464" s="1" t="s">
        <v>306</v>
      </c>
      <c r="C464" s="1" t="s">
        <v>19</v>
      </c>
      <c r="D464" s="1">
        <f>E464-F464</f>
        <v>-1</v>
      </c>
      <c r="E464" s="1"/>
      <c r="F464" s="1">
        <v>1</v>
      </c>
      <c r="G464" s="1"/>
      <c r="H464" s="1" t="s">
        <v>62</v>
      </c>
      <c r="I464" s="1" t="s">
        <v>88</v>
      </c>
      <c r="J464" s="1" t="s">
        <v>151</v>
      </c>
      <c r="K464" s="1"/>
    </row>
    <row r="465" s="26" customFormat="1" hidden="1" customHeight="1" outlineLevel="2" spans="1:11">
      <c r="A465" s="27">
        <v>45525</v>
      </c>
      <c r="B465" s="1" t="s">
        <v>306</v>
      </c>
      <c r="C465" s="1" t="s">
        <v>19</v>
      </c>
      <c r="D465" s="1">
        <f>E465-F465</f>
        <v>-3</v>
      </c>
      <c r="E465" s="1"/>
      <c r="F465" s="1">
        <v>3</v>
      </c>
      <c r="G465" s="1"/>
      <c r="H465" s="1" t="s">
        <v>62</v>
      </c>
      <c r="I465" s="1" t="s">
        <v>88</v>
      </c>
      <c r="J465" s="1" t="s">
        <v>89</v>
      </c>
      <c r="K465" s="1"/>
    </row>
    <row r="466" s="26" customFormat="1" hidden="1" customHeight="1" outlineLevel="2" spans="1:11">
      <c r="A466" s="27">
        <v>45636</v>
      </c>
      <c r="B466" s="1" t="s">
        <v>306</v>
      </c>
      <c r="C466" s="1" t="s">
        <v>19</v>
      </c>
      <c r="D466" s="1">
        <f>E466-F466</f>
        <v>-4</v>
      </c>
      <c r="E466" s="1"/>
      <c r="F466" s="1">
        <v>4</v>
      </c>
      <c r="G466" s="1"/>
      <c r="H466" s="1" t="s">
        <v>158</v>
      </c>
      <c r="I466" s="1" t="s">
        <v>157</v>
      </c>
      <c r="J466" s="1" t="s">
        <v>89</v>
      </c>
      <c r="K466" s="1"/>
    </row>
    <row r="467" s="26" customFormat="1" customHeight="1" outlineLevel="1" collapsed="1" spans="1:11">
      <c r="A467" s="27"/>
      <c r="B467" s="28" t="s">
        <v>307</v>
      </c>
      <c r="C467" s="1"/>
      <c r="D467" s="1">
        <f>SUBTOTAL(9,D462:D466)</f>
        <v>0</v>
      </c>
      <c r="E467" s="1"/>
      <c r="F467" s="1"/>
      <c r="G467" s="1"/>
      <c r="H467" s="1"/>
      <c r="I467" s="1"/>
      <c r="J467" s="1"/>
      <c r="K467" s="1"/>
    </row>
    <row r="468" s="26" customFormat="1" hidden="1" customHeight="1" outlineLevel="2" spans="1:11">
      <c r="A468" s="27">
        <v>45496</v>
      </c>
      <c r="B468" s="1" t="s">
        <v>308</v>
      </c>
      <c r="C468" s="1" t="s">
        <v>19</v>
      </c>
      <c r="D468" s="1">
        <v>1992</v>
      </c>
      <c r="E468" s="1"/>
      <c r="F468" s="1"/>
      <c r="G468" s="1"/>
      <c r="H468" s="1"/>
      <c r="I468" s="1"/>
      <c r="J468" s="1"/>
      <c r="K468" s="1"/>
    </row>
    <row r="469" s="26" customFormat="1" hidden="1" customHeight="1" outlineLevel="2" spans="1:11">
      <c r="A469" s="27">
        <v>45526</v>
      </c>
      <c r="B469" s="1" t="s">
        <v>308</v>
      </c>
      <c r="C469" s="1" t="s">
        <v>19</v>
      </c>
      <c r="D469" s="1">
        <f t="shared" ref="D469:D474" si="6">E469-F469</f>
        <v>-1</v>
      </c>
      <c r="E469" s="1"/>
      <c r="F469" s="1">
        <v>1</v>
      </c>
      <c r="G469" s="1"/>
      <c r="H469" s="1" t="s">
        <v>62</v>
      </c>
      <c r="I469" s="1" t="s">
        <v>88</v>
      </c>
      <c r="J469" s="1" t="s">
        <v>89</v>
      </c>
      <c r="K469" s="1"/>
    </row>
    <row r="470" s="26" customFormat="1" hidden="1" customHeight="1" outlineLevel="2" spans="1:11">
      <c r="A470" s="27">
        <v>45527</v>
      </c>
      <c r="B470" s="1" t="s">
        <v>308</v>
      </c>
      <c r="C470" s="1" t="s">
        <v>19</v>
      </c>
      <c r="D470" s="1">
        <f t="shared" si="6"/>
        <v>-1</v>
      </c>
      <c r="E470" s="1"/>
      <c r="F470" s="1">
        <v>1</v>
      </c>
      <c r="G470" s="1"/>
      <c r="H470" s="1" t="s">
        <v>62</v>
      </c>
      <c r="I470" s="1" t="s">
        <v>88</v>
      </c>
      <c r="J470" s="1" t="s">
        <v>89</v>
      </c>
      <c r="K470" s="1"/>
    </row>
    <row r="471" s="26" customFormat="1" hidden="1" customHeight="1" outlineLevel="2" spans="1:11">
      <c r="A471" s="27">
        <v>45636</v>
      </c>
      <c r="B471" s="1" t="s">
        <v>308</v>
      </c>
      <c r="C471" s="1" t="s">
        <v>19</v>
      </c>
      <c r="D471" s="1">
        <f t="shared" si="6"/>
        <v>-3</v>
      </c>
      <c r="E471" s="1"/>
      <c r="F471" s="1">
        <v>3</v>
      </c>
      <c r="G471" s="1"/>
      <c r="H471" s="1" t="s">
        <v>158</v>
      </c>
      <c r="I471" s="1" t="s">
        <v>157</v>
      </c>
      <c r="J471" s="1" t="s">
        <v>89</v>
      </c>
      <c r="K471" s="1"/>
    </row>
    <row r="472" s="26" customFormat="1" hidden="1" customHeight="1" outlineLevel="2" spans="1:11">
      <c r="A472" s="27">
        <v>45661</v>
      </c>
      <c r="B472" s="1" t="s">
        <v>308</v>
      </c>
      <c r="C472" s="1" t="s">
        <v>19</v>
      </c>
      <c r="D472" s="1">
        <f t="shared" si="6"/>
        <v>-86</v>
      </c>
      <c r="E472" s="1"/>
      <c r="F472" s="29">
        <v>86</v>
      </c>
      <c r="G472" s="1"/>
      <c r="H472" s="1" t="s">
        <v>38</v>
      </c>
      <c r="I472" s="1" t="s">
        <v>39</v>
      </c>
      <c r="J472" s="1" t="s">
        <v>39</v>
      </c>
      <c r="K472" s="1"/>
    </row>
    <row r="473" s="26" customFormat="1" hidden="1" customHeight="1" outlineLevel="2" spans="1:11">
      <c r="A473" s="27">
        <v>45661</v>
      </c>
      <c r="B473" s="1" t="s">
        <v>308</v>
      </c>
      <c r="C473" s="1" t="s">
        <v>19</v>
      </c>
      <c r="D473" s="1">
        <f t="shared" si="6"/>
        <v>-146</v>
      </c>
      <c r="E473" s="1"/>
      <c r="F473" s="29">
        <v>146</v>
      </c>
      <c r="G473" s="1"/>
      <c r="H473" s="1" t="s">
        <v>38</v>
      </c>
      <c r="I473" s="1" t="s">
        <v>39</v>
      </c>
      <c r="J473" s="1" t="s">
        <v>39</v>
      </c>
      <c r="K473" s="1"/>
    </row>
    <row r="474" s="26" customFormat="1" hidden="1" customHeight="1" outlineLevel="2" spans="1:11">
      <c r="A474" s="27">
        <v>45661</v>
      </c>
      <c r="B474" s="1" t="s">
        <v>308</v>
      </c>
      <c r="C474" s="1" t="s">
        <v>19</v>
      </c>
      <c r="D474" s="1">
        <f t="shared" si="6"/>
        <v>-26</v>
      </c>
      <c r="E474" s="1"/>
      <c r="F474" s="29">
        <v>26</v>
      </c>
      <c r="G474" s="1"/>
      <c r="H474" s="1" t="s">
        <v>38</v>
      </c>
      <c r="I474" s="1" t="s">
        <v>39</v>
      </c>
      <c r="J474" s="1" t="s">
        <v>39</v>
      </c>
      <c r="K474" s="1"/>
    </row>
    <row r="475" s="26" customFormat="1" customHeight="1" outlineLevel="1" collapsed="1" spans="1:11">
      <c r="A475" s="27"/>
      <c r="B475" s="28" t="s">
        <v>309</v>
      </c>
      <c r="C475" s="1"/>
      <c r="D475" s="1">
        <f>SUBTOTAL(9,D468:D474)</f>
        <v>1729</v>
      </c>
      <c r="E475" s="1"/>
      <c r="F475" s="29"/>
      <c r="G475" s="1"/>
      <c r="H475" s="1"/>
      <c r="I475" s="1"/>
      <c r="J475" s="1"/>
      <c r="K475" s="1"/>
    </row>
    <row r="476" s="26" customFormat="1" hidden="1" customHeight="1" outlineLevel="2" spans="1:11">
      <c r="A476" s="27">
        <v>45496</v>
      </c>
      <c r="B476" s="1" t="s">
        <v>310</v>
      </c>
      <c r="C476" s="1" t="s">
        <v>19</v>
      </c>
      <c r="D476" s="1">
        <v>529</v>
      </c>
      <c r="E476" s="1"/>
      <c r="F476" s="1"/>
      <c r="G476" s="1"/>
      <c r="H476" s="1"/>
      <c r="I476" s="1"/>
      <c r="J476" s="1"/>
      <c r="K476" s="1"/>
    </row>
    <row r="477" s="26" customFormat="1" hidden="1" customHeight="1" outlineLevel="2" spans="1:11">
      <c r="A477" s="27">
        <v>45636</v>
      </c>
      <c r="B477" s="1" t="s">
        <v>310</v>
      </c>
      <c r="C477" s="1" t="s">
        <v>19</v>
      </c>
      <c r="D477" s="1">
        <f>E477-F477</f>
        <v>-2</v>
      </c>
      <c r="E477" s="1"/>
      <c r="F477" s="1">
        <v>2</v>
      </c>
      <c r="G477" s="1"/>
      <c r="H477" s="1" t="s">
        <v>158</v>
      </c>
      <c r="I477" s="1" t="s">
        <v>157</v>
      </c>
      <c r="J477" s="1" t="s">
        <v>89</v>
      </c>
      <c r="K477" s="1"/>
    </row>
    <row r="478" s="26" customFormat="1" customHeight="1" outlineLevel="1" collapsed="1" spans="1:11">
      <c r="A478" s="27"/>
      <c r="B478" s="28" t="s">
        <v>311</v>
      </c>
      <c r="C478" s="1"/>
      <c r="D478" s="1">
        <f>SUBTOTAL(9,D476:D477)</f>
        <v>527</v>
      </c>
      <c r="E478" s="1"/>
      <c r="F478" s="1"/>
      <c r="G478" s="1"/>
      <c r="H478" s="1"/>
      <c r="I478" s="1"/>
      <c r="J478" s="1"/>
      <c r="K478" s="1"/>
    </row>
    <row r="479" s="26" customFormat="1" hidden="1" customHeight="1" outlineLevel="2" spans="1:11">
      <c r="A479" s="27">
        <v>45496</v>
      </c>
      <c r="B479" s="1" t="s">
        <v>312</v>
      </c>
      <c r="C479" s="1" t="s">
        <v>19</v>
      </c>
      <c r="D479" s="1">
        <v>11</v>
      </c>
      <c r="E479" s="1"/>
      <c r="F479" s="1"/>
      <c r="G479" s="1"/>
      <c r="H479" s="1"/>
      <c r="I479" s="1"/>
      <c r="J479" s="1"/>
      <c r="K479" s="1"/>
    </row>
    <row r="480" s="26" customFormat="1" customHeight="1" outlineLevel="1" collapsed="1" spans="1:11">
      <c r="A480" s="27"/>
      <c r="B480" s="28" t="s">
        <v>313</v>
      </c>
      <c r="C480" s="1"/>
      <c r="D480" s="1">
        <f>SUBTOTAL(9,D479)</f>
        <v>11</v>
      </c>
      <c r="E480" s="1"/>
      <c r="F480" s="1"/>
      <c r="G480" s="1"/>
      <c r="H480" s="1"/>
      <c r="I480" s="1"/>
      <c r="J480" s="1"/>
      <c r="K480" s="1"/>
    </row>
    <row r="481" s="26" customFormat="1" hidden="1" customHeight="1" outlineLevel="2" spans="1:11">
      <c r="A481" s="27">
        <v>45496</v>
      </c>
      <c r="B481" s="1" t="s">
        <v>314</v>
      </c>
      <c r="C481" s="1" t="s">
        <v>19</v>
      </c>
      <c r="D481" s="1">
        <v>471</v>
      </c>
      <c r="E481" s="1"/>
      <c r="F481" s="1"/>
      <c r="G481" s="1"/>
      <c r="H481" s="1"/>
      <c r="I481" s="1"/>
      <c r="J481" s="1"/>
      <c r="K481" s="1"/>
    </row>
    <row r="482" s="26" customFormat="1" hidden="1" customHeight="1" outlineLevel="2" spans="1:11">
      <c r="A482" s="27">
        <v>45504</v>
      </c>
      <c r="B482" s="1" t="s">
        <v>314</v>
      </c>
      <c r="C482" s="1" t="s">
        <v>19</v>
      </c>
      <c r="D482" s="1">
        <f>E482-F482</f>
        <v>-4</v>
      </c>
      <c r="E482" s="1"/>
      <c r="F482" s="1">
        <v>4</v>
      </c>
      <c r="G482" s="1"/>
      <c r="H482" s="1" t="s">
        <v>62</v>
      </c>
      <c r="I482" s="1" t="s">
        <v>88</v>
      </c>
      <c r="J482" s="1" t="s">
        <v>151</v>
      </c>
      <c r="K482" s="1"/>
    </row>
    <row r="483" s="26" customFormat="1" hidden="1" customHeight="1" outlineLevel="2" spans="1:11">
      <c r="A483" s="27">
        <v>45661</v>
      </c>
      <c r="B483" s="1" t="s">
        <v>314</v>
      </c>
      <c r="C483" s="1" t="s">
        <v>19</v>
      </c>
      <c r="D483" s="1">
        <f>E483-F483</f>
        <v>-24</v>
      </c>
      <c r="E483" s="1"/>
      <c r="F483" s="29">
        <v>24</v>
      </c>
      <c r="G483" s="1"/>
      <c r="H483" s="1" t="s">
        <v>38</v>
      </c>
      <c r="I483" s="1" t="s">
        <v>39</v>
      </c>
      <c r="J483" s="1" t="s">
        <v>39</v>
      </c>
      <c r="K483" s="1"/>
    </row>
    <row r="484" s="26" customFormat="1" hidden="1" customHeight="1" outlineLevel="2" spans="1:11">
      <c r="A484" s="27">
        <v>45661</v>
      </c>
      <c r="B484" s="1" t="s">
        <v>314</v>
      </c>
      <c r="C484" s="1" t="s">
        <v>19</v>
      </c>
      <c r="D484" s="1">
        <f>E484-F484</f>
        <v>-3</v>
      </c>
      <c r="E484" s="1"/>
      <c r="F484" s="29">
        <v>3</v>
      </c>
      <c r="G484" s="1"/>
      <c r="H484" s="1" t="s">
        <v>38</v>
      </c>
      <c r="I484" s="1" t="s">
        <v>39</v>
      </c>
      <c r="J484" s="1" t="s">
        <v>39</v>
      </c>
      <c r="K484" s="1"/>
    </row>
    <row r="485" s="26" customFormat="1" hidden="1" customHeight="1" outlineLevel="2" spans="1:11">
      <c r="A485" s="27">
        <v>45661</v>
      </c>
      <c r="B485" s="1" t="s">
        <v>314</v>
      </c>
      <c r="C485" s="1" t="s">
        <v>19</v>
      </c>
      <c r="D485" s="1">
        <f>E485-F485</f>
        <v>-27</v>
      </c>
      <c r="E485" s="1"/>
      <c r="F485" s="29">
        <v>27</v>
      </c>
      <c r="G485" s="1"/>
      <c r="H485" s="1" t="s">
        <v>38</v>
      </c>
      <c r="I485" s="1" t="s">
        <v>39</v>
      </c>
      <c r="J485" s="1" t="s">
        <v>39</v>
      </c>
      <c r="K485" s="1"/>
    </row>
    <row r="486" s="26" customFormat="1" hidden="1" customHeight="1" outlineLevel="2" spans="1:11">
      <c r="A486" s="27">
        <v>45661</v>
      </c>
      <c r="B486" s="1" t="s">
        <v>314</v>
      </c>
      <c r="C486" s="1" t="s">
        <v>19</v>
      </c>
      <c r="D486" s="1">
        <f>E486-F486</f>
        <v>-13</v>
      </c>
      <c r="E486" s="1"/>
      <c r="F486" s="29">
        <v>13</v>
      </c>
      <c r="G486" s="1"/>
      <c r="H486" s="1" t="s">
        <v>38</v>
      </c>
      <c r="I486" s="1" t="s">
        <v>39</v>
      </c>
      <c r="J486" s="1" t="s">
        <v>39</v>
      </c>
      <c r="K486" s="1"/>
    </row>
    <row r="487" s="26" customFormat="1" customHeight="1" outlineLevel="1" collapsed="1" spans="1:11">
      <c r="A487" s="27"/>
      <c r="B487" s="28" t="s">
        <v>315</v>
      </c>
      <c r="C487" s="1"/>
      <c r="D487" s="1">
        <f>SUBTOTAL(9,D481:D486)</f>
        <v>400</v>
      </c>
      <c r="E487" s="1"/>
      <c r="F487" s="29"/>
      <c r="G487" s="1"/>
      <c r="H487" s="1"/>
      <c r="I487" s="1"/>
      <c r="J487" s="1"/>
      <c r="K487" s="1"/>
    </row>
    <row r="488" s="26" customFormat="1" hidden="1" customHeight="1" outlineLevel="2" spans="1:11">
      <c r="A488" s="27">
        <v>45496</v>
      </c>
      <c r="B488" s="1" t="s">
        <v>316</v>
      </c>
      <c r="C488" s="1" t="s">
        <v>19</v>
      </c>
      <c r="D488" s="1">
        <v>59</v>
      </c>
      <c r="E488" s="1"/>
      <c r="F488" s="1"/>
      <c r="G488" s="1"/>
      <c r="H488" s="1"/>
      <c r="I488" s="1"/>
      <c r="J488" s="1"/>
      <c r="K488" s="1"/>
    </row>
    <row r="489" s="26" customFormat="1" hidden="1" customHeight="1" outlineLevel="2" spans="1:11">
      <c r="A489" s="27">
        <v>45661</v>
      </c>
      <c r="B489" s="1" t="s">
        <v>316</v>
      </c>
      <c r="C489" s="1" t="s">
        <v>19</v>
      </c>
      <c r="D489" s="1">
        <f>E489-F489</f>
        <v>-11</v>
      </c>
      <c r="E489" s="1"/>
      <c r="F489" s="29">
        <v>11</v>
      </c>
      <c r="G489" s="1"/>
      <c r="H489" s="1" t="s">
        <v>38</v>
      </c>
      <c r="I489" s="1" t="s">
        <v>39</v>
      </c>
      <c r="J489" s="1" t="s">
        <v>39</v>
      </c>
      <c r="K489" s="1"/>
    </row>
    <row r="490" s="26" customFormat="1" customHeight="1" outlineLevel="1" collapsed="1" spans="1:11">
      <c r="A490" s="27"/>
      <c r="B490" s="28" t="s">
        <v>317</v>
      </c>
      <c r="C490" s="1"/>
      <c r="D490" s="1">
        <f>SUBTOTAL(9,D488:D489)</f>
        <v>48</v>
      </c>
      <c r="E490" s="1"/>
      <c r="F490" s="29"/>
      <c r="G490" s="1"/>
      <c r="H490" s="1"/>
      <c r="I490" s="1"/>
      <c r="J490" s="1"/>
      <c r="K490" s="1"/>
    </row>
    <row r="491" s="26" customFormat="1" hidden="1" customHeight="1" outlineLevel="2" spans="1:11">
      <c r="A491" s="27">
        <v>45496</v>
      </c>
      <c r="B491" s="1" t="s">
        <v>318</v>
      </c>
      <c r="C491" s="1" t="s">
        <v>19</v>
      </c>
      <c r="D491" s="1">
        <v>431</v>
      </c>
      <c r="E491" s="1"/>
      <c r="F491" s="1"/>
      <c r="G491" s="1"/>
      <c r="H491" s="1"/>
      <c r="I491" s="1"/>
      <c r="J491" s="1"/>
      <c r="K491" s="1"/>
    </row>
    <row r="492" s="26" customFormat="1" hidden="1" customHeight="1" outlineLevel="2" spans="1:11">
      <c r="A492" s="27">
        <v>45661</v>
      </c>
      <c r="B492" s="1" t="s">
        <v>318</v>
      </c>
      <c r="C492" s="1" t="s">
        <v>19</v>
      </c>
      <c r="D492" s="1">
        <f>E492-F492</f>
        <v>-233</v>
      </c>
      <c r="E492" s="1"/>
      <c r="F492" s="29">
        <v>233</v>
      </c>
      <c r="G492" s="1"/>
      <c r="H492" s="1" t="s">
        <v>38</v>
      </c>
      <c r="I492" s="1" t="s">
        <v>39</v>
      </c>
      <c r="J492" s="1" t="s">
        <v>39</v>
      </c>
      <c r="K492" s="1"/>
    </row>
    <row r="493" s="26" customFormat="1" customHeight="1" outlineLevel="1" collapsed="1" spans="1:11">
      <c r="A493" s="27"/>
      <c r="B493" s="28" t="s">
        <v>319</v>
      </c>
      <c r="C493" s="1"/>
      <c r="D493" s="1">
        <f>SUBTOTAL(9,D491:D492)</f>
        <v>198</v>
      </c>
      <c r="E493" s="1"/>
      <c r="F493" s="29"/>
      <c r="G493" s="1"/>
      <c r="H493" s="1"/>
      <c r="I493" s="1"/>
      <c r="J493" s="1"/>
      <c r="K493" s="1"/>
    </row>
    <row r="494" s="26" customFormat="1" hidden="1" customHeight="1" outlineLevel="2" spans="1:11">
      <c r="A494" s="27">
        <v>45496</v>
      </c>
      <c r="B494" s="1" t="s">
        <v>320</v>
      </c>
      <c r="C494" s="1" t="s">
        <v>19</v>
      </c>
      <c r="D494" s="1">
        <v>783</v>
      </c>
      <c r="E494" s="1"/>
      <c r="F494" s="1"/>
      <c r="G494" s="1"/>
      <c r="H494" s="1"/>
      <c r="I494" s="1"/>
      <c r="J494" s="1"/>
      <c r="K494" s="1"/>
    </row>
    <row r="495" s="26" customFormat="1" hidden="1" customHeight="1" outlineLevel="2" spans="1:11">
      <c r="A495" s="27">
        <v>45661</v>
      </c>
      <c r="B495" s="1" t="s">
        <v>320</v>
      </c>
      <c r="C495" s="1" t="s">
        <v>19</v>
      </c>
      <c r="D495" s="1">
        <f>E495-F495</f>
        <v>-10</v>
      </c>
      <c r="E495" s="1"/>
      <c r="F495" s="29">
        <v>10</v>
      </c>
      <c r="G495" s="1"/>
      <c r="H495" s="1" t="s">
        <v>38</v>
      </c>
      <c r="I495" s="1" t="s">
        <v>39</v>
      </c>
      <c r="J495" s="1" t="s">
        <v>39</v>
      </c>
      <c r="K495" s="1"/>
    </row>
    <row r="496" s="26" customFormat="1" hidden="1" customHeight="1" outlineLevel="2" spans="1:11">
      <c r="A496" s="27">
        <v>45661</v>
      </c>
      <c r="B496" s="1" t="s">
        <v>320</v>
      </c>
      <c r="C496" s="1" t="s">
        <v>19</v>
      </c>
      <c r="D496" s="1">
        <f>E496-F496</f>
        <v>-32</v>
      </c>
      <c r="E496" s="1"/>
      <c r="F496" s="29">
        <v>32</v>
      </c>
      <c r="G496" s="1"/>
      <c r="H496" s="1" t="s">
        <v>38</v>
      </c>
      <c r="I496" s="1" t="s">
        <v>39</v>
      </c>
      <c r="J496" s="1" t="s">
        <v>39</v>
      </c>
      <c r="K496" s="1"/>
    </row>
    <row r="497" s="26" customFormat="1" hidden="1" customHeight="1" outlineLevel="2" spans="1:11">
      <c r="A497" s="27">
        <v>45661</v>
      </c>
      <c r="B497" s="1" t="s">
        <v>320</v>
      </c>
      <c r="C497" s="1" t="s">
        <v>19</v>
      </c>
      <c r="D497" s="1">
        <f>E497-F497</f>
        <v>-24</v>
      </c>
      <c r="E497" s="1"/>
      <c r="F497" s="29">
        <v>24</v>
      </c>
      <c r="G497" s="1"/>
      <c r="H497" s="1" t="s">
        <v>38</v>
      </c>
      <c r="I497" s="1" t="s">
        <v>39</v>
      </c>
      <c r="J497" s="1" t="s">
        <v>39</v>
      </c>
      <c r="K497" s="1"/>
    </row>
    <row r="498" s="26" customFormat="1" hidden="1" customHeight="1" outlineLevel="2" spans="1:11">
      <c r="A498" s="27">
        <v>45661</v>
      </c>
      <c r="B498" s="1" t="s">
        <v>320</v>
      </c>
      <c r="C498" s="1" t="s">
        <v>19</v>
      </c>
      <c r="D498" s="1">
        <f>E498-F498</f>
        <v>-15</v>
      </c>
      <c r="E498" s="1"/>
      <c r="F498" s="29">
        <v>15</v>
      </c>
      <c r="G498" s="1"/>
      <c r="H498" s="1" t="s">
        <v>38</v>
      </c>
      <c r="I498" s="1" t="s">
        <v>39</v>
      </c>
      <c r="J498" s="1" t="s">
        <v>39</v>
      </c>
      <c r="K498" s="1"/>
    </row>
    <row r="499" s="26" customFormat="1" customHeight="1" outlineLevel="1" collapsed="1" spans="1:11">
      <c r="A499" s="27"/>
      <c r="B499" s="28" t="s">
        <v>321</v>
      </c>
      <c r="C499" s="1"/>
      <c r="D499" s="1">
        <f>SUBTOTAL(9,D494:D498)</f>
        <v>702</v>
      </c>
      <c r="E499" s="1"/>
      <c r="F499" s="29"/>
      <c r="G499" s="1"/>
      <c r="H499" s="1"/>
      <c r="I499" s="1"/>
      <c r="J499" s="1"/>
      <c r="K499" s="1"/>
    </row>
    <row r="500" s="26" customFormat="1" hidden="1" customHeight="1" outlineLevel="2" spans="1:11">
      <c r="A500" s="27">
        <v>45496</v>
      </c>
      <c r="B500" s="1" t="s">
        <v>322</v>
      </c>
      <c r="C500" s="1" t="s">
        <v>19</v>
      </c>
      <c r="D500" s="1">
        <v>269</v>
      </c>
      <c r="E500" s="1"/>
      <c r="F500" s="1"/>
      <c r="G500" s="1"/>
      <c r="H500" s="1"/>
      <c r="I500" s="1"/>
      <c r="J500" s="1"/>
      <c r="K500" s="1"/>
    </row>
    <row r="501" s="26" customFormat="1" hidden="1" customHeight="1" outlineLevel="2" spans="1:11">
      <c r="A501" s="27">
        <v>45661</v>
      </c>
      <c r="B501" s="1" t="s">
        <v>322</v>
      </c>
      <c r="C501" s="1" t="s">
        <v>19</v>
      </c>
      <c r="D501" s="1">
        <f>E501-F501</f>
        <v>-4</v>
      </c>
      <c r="E501" s="1"/>
      <c r="F501" s="29">
        <v>4</v>
      </c>
      <c r="G501" s="1"/>
      <c r="H501" s="1" t="s">
        <v>38</v>
      </c>
      <c r="I501" s="1" t="s">
        <v>39</v>
      </c>
      <c r="J501" s="1" t="s">
        <v>39</v>
      </c>
      <c r="K501" s="1"/>
    </row>
    <row r="502" s="26" customFormat="1" hidden="1" customHeight="1" outlineLevel="2" spans="1:11">
      <c r="A502" s="27">
        <v>45661</v>
      </c>
      <c r="B502" s="1" t="s">
        <v>322</v>
      </c>
      <c r="C502" s="1" t="s">
        <v>19</v>
      </c>
      <c r="D502" s="1">
        <f>E502-F502</f>
        <v>-97</v>
      </c>
      <c r="E502" s="1"/>
      <c r="F502" s="29">
        <v>97</v>
      </c>
      <c r="G502" s="1"/>
      <c r="H502" s="1" t="s">
        <v>38</v>
      </c>
      <c r="I502" s="1" t="s">
        <v>39</v>
      </c>
      <c r="J502" s="1" t="s">
        <v>39</v>
      </c>
      <c r="K502" s="1"/>
    </row>
    <row r="503" s="26" customFormat="1" hidden="1" customHeight="1" outlineLevel="2" spans="1:11">
      <c r="A503" s="27">
        <v>45661</v>
      </c>
      <c r="B503" s="1" t="s">
        <v>322</v>
      </c>
      <c r="C503" s="1" t="s">
        <v>19</v>
      </c>
      <c r="D503" s="1">
        <f>E503-F503</f>
        <v>-10</v>
      </c>
      <c r="E503" s="1"/>
      <c r="F503" s="29">
        <v>10</v>
      </c>
      <c r="G503" s="1"/>
      <c r="H503" s="1" t="s">
        <v>38</v>
      </c>
      <c r="I503" s="1" t="s">
        <v>39</v>
      </c>
      <c r="J503" s="1" t="s">
        <v>39</v>
      </c>
      <c r="K503" s="1"/>
    </row>
    <row r="504" s="26" customFormat="1" hidden="1" customHeight="1" outlineLevel="2" spans="1:11">
      <c r="A504" s="27">
        <v>45661</v>
      </c>
      <c r="B504" s="1" t="s">
        <v>322</v>
      </c>
      <c r="C504" s="1" t="s">
        <v>19</v>
      </c>
      <c r="D504" s="1">
        <f>E504-F504</f>
        <v>-72</v>
      </c>
      <c r="E504" s="1"/>
      <c r="F504" s="29">
        <v>72</v>
      </c>
      <c r="G504" s="1"/>
      <c r="H504" s="1" t="s">
        <v>38</v>
      </c>
      <c r="I504" s="1" t="s">
        <v>39</v>
      </c>
      <c r="J504" s="1" t="s">
        <v>39</v>
      </c>
      <c r="K504" s="1"/>
    </row>
    <row r="505" s="26" customFormat="1" customHeight="1" outlineLevel="1" collapsed="1" spans="1:11">
      <c r="A505" s="27"/>
      <c r="B505" s="28" t="s">
        <v>323</v>
      </c>
      <c r="C505" s="1"/>
      <c r="D505" s="1">
        <f>SUBTOTAL(9,D500:D504)</f>
        <v>86</v>
      </c>
      <c r="E505" s="1"/>
      <c r="F505" s="29"/>
      <c r="G505" s="1"/>
      <c r="H505" s="1"/>
      <c r="I505" s="1"/>
      <c r="J505" s="1"/>
      <c r="K505" s="1"/>
    </row>
    <row r="506" s="26" customFormat="1" hidden="1" customHeight="1" outlineLevel="2" spans="1:11">
      <c r="A506" s="27">
        <v>45496</v>
      </c>
      <c r="B506" s="1" t="s">
        <v>324</v>
      </c>
      <c r="C506" s="1" t="s">
        <v>19</v>
      </c>
      <c r="D506" s="1">
        <v>260</v>
      </c>
      <c r="E506" s="1"/>
      <c r="F506" s="1"/>
      <c r="G506" s="1"/>
      <c r="H506" s="1"/>
      <c r="I506" s="1"/>
      <c r="J506" s="1"/>
      <c r="K506" s="1"/>
    </row>
    <row r="507" s="26" customFormat="1" hidden="1" customHeight="1" outlineLevel="2" spans="1:11">
      <c r="A507" s="27">
        <v>45661</v>
      </c>
      <c r="B507" s="1" t="s">
        <v>324</v>
      </c>
      <c r="C507" s="1" t="s">
        <v>19</v>
      </c>
      <c r="D507" s="1">
        <f>E507-F507</f>
        <v>-28</v>
      </c>
      <c r="E507" s="1"/>
      <c r="F507" s="29">
        <v>28</v>
      </c>
      <c r="G507" s="1"/>
      <c r="H507" s="1" t="s">
        <v>38</v>
      </c>
      <c r="I507" s="1" t="s">
        <v>39</v>
      </c>
      <c r="J507" s="1" t="s">
        <v>39</v>
      </c>
      <c r="K507" s="1"/>
    </row>
    <row r="508" s="26" customFormat="1" hidden="1" customHeight="1" outlineLevel="2" spans="1:11">
      <c r="A508" s="27">
        <v>45661</v>
      </c>
      <c r="B508" s="1" t="s">
        <v>324</v>
      </c>
      <c r="C508" s="1" t="s">
        <v>19</v>
      </c>
      <c r="D508" s="1">
        <f>E508-F508</f>
        <v>-134</v>
      </c>
      <c r="E508" s="1"/>
      <c r="F508" s="29">
        <v>134</v>
      </c>
      <c r="G508" s="1"/>
      <c r="H508" s="1" t="s">
        <v>38</v>
      </c>
      <c r="I508" s="1" t="s">
        <v>39</v>
      </c>
      <c r="J508" s="1" t="s">
        <v>39</v>
      </c>
      <c r="K508" s="1"/>
    </row>
    <row r="509" s="26" customFormat="1" hidden="1" customHeight="1" outlineLevel="2" spans="1:11">
      <c r="A509" s="27">
        <v>45661</v>
      </c>
      <c r="B509" s="1" t="s">
        <v>324</v>
      </c>
      <c r="C509" s="1" t="s">
        <v>19</v>
      </c>
      <c r="D509" s="1">
        <f>E509-F509</f>
        <v>-34</v>
      </c>
      <c r="E509" s="1"/>
      <c r="F509" s="29">
        <v>34</v>
      </c>
      <c r="G509" s="1"/>
      <c r="H509" s="1" t="s">
        <v>38</v>
      </c>
      <c r="I509" s="1" t="s">
        <v>39</v>
      </c>
      <c r="J509" s="1" t="s">
        <v>39</v>
      </c>
      <c r="K509" s="1"/>
    </row>
    <row r="510" s="26" customFormat="1" customHeight="1" outlineLevel="1" collapsed="1" spans="1:11">
      <c r="A510" s="27"/>
      <c r="B510" s="28" t="s">
        <v>325</v>
      </c>
      <c r="C510" s="1"/>
      <c r="D510" s="1">
        <f>SUBTOTAL(9,D506:D509)</f>
        <v>64</v>
      </c>
      <c r="E510" s="1"/>
      <c r="F510" s="29"/>
      <c r="G510" s="1"/>
      <c r="H510" s="1"/>
      <c r="I510" s="1"/>
      <c r="J510" s="1"/>
      <c r="K510" s="1"/>
    </row>
    <row r="511" s="26" customFormat="1" hidden="1" customHeight="1" outlineLevel="2" spans="1:11">
      <c r="A511" s="27">
        <v>45496</v>
      </c>
      <c r="B511" s="1" t="s">
        <v>326</v>
      </c>
      <c r="C511" s="1" t="s">
        <v>19</v>
      </c>
      <c r="D511" s="1">
        <v>390</v>
      </c>
      <c r="E511" s="1"/>
      <c r="F511" s="1"/>
      <c r="G511" s="1"/>
      <c r="H511" s="1"/>
      <c r="I511" s="1"/>
      <c r="J511" s="1"/>
      <c r="K511" s="1"/>
    </row>
    <row r="512" s="26" customFormat="1" hidden="1" customHeight="1" outlineLevel="2" spans="1:11">
      <c r="A512" s="27">
        <v>45503</v>
      </c>
      <c r="B512" s="1" t="s">
        <v>326</v>
      </c>
      <c r="C512" s="1" t="s">
        <v>19</v>
      </c>
      <c r="D512" s="1">
        <f>E512-F512</f>
        <v>-1</v>
      </c>
      <c r="E512" s="1"/>
      <c r="F512" s="1">
        <v>1</v>
      </c>
      <c r="G512" s="1"/>
      <c r="H512" s="1" t="s">
        <v>62</v>
      </c>
      <c r="I512" s="1" t="s">
        <v>154</v>
      </c>
      <c r="J512" s="1" t="s">
        <v>155</v>
      </c>
      <c r="K512" s="1"/>
    </row>
    <row r="513" s="26" customFormat="1" hidden="1" customHeight="1" outlineLevel="2" spans="1:11">
      <c r="A513" s="27">
        <v>45661</v>
      </c>
      <c r="B513" s="1" t="s">
        <v>326</v>
      </c>
      <c r="C513" s="1" t="s">
        <v>19</v>
      </c>
      <c r="D513" s="1">
        <f>E513-F513</f>
        <v>-140</v>
      </c>
      <c r="E513" s="1"/>
      <c r="F513" s="29">
        <v>140</v>
      </c>
      <c r="G513" s="1"/>
      <c r="H513" s="1" t="s">
        <v>38</v>
      </c>
      <c r="I513" s="1" t="s">
        <v>39</v>
      </c>
      <c r="J513" s="1" t="s">
        <v>39</v>
      </c>
      <c r="K513" s="1"/>
    </row>
    <row r="514" s="26" customFormat="1" hidden="1" customHeight="1" outlineLevel="2" spans="1:11">
      <c r="A514" s="27">
        <v>45661</v>
      </c>
      <c r="B514" s="1" t="s">
        <v>326</v>
      </c>
      <c r="C514" s="1" t="s">
        <v>19</v>
      </c>
      <c r="D514" s="1">
        <f>E514-F514</f>
        <v>-20</v>
      </c>
      <c r="E514" s="1"/>
      <c r="F514" s="29">
        <v>20</v>
      </c>
      <c r="G514" s="1"/>
      <c r="H514" s="1" t="s">
        <v>38</v>
      </c>
      <c r="I514" s="1" t="s">
        <v>39</v>
      </c>
      <c r="J514" s="1" t="s">
        <v>39</v>
      </c>
      <c r="K514" s="1"/>
    </row>
    <row r="515" s="26" customFormat="1" customHeight="1" outlineLevel="1" collapsed="1" spans="1:11">
      <c r="A515" s="27"/>
      <c r="B515" s="28" t="s">
        <v>327</v>
      </c>
      <c r="C515" s="1"/>
      <c r="D515" s="1">
        <f>SUBTOTAL(9,D511:D514)</f>
        <v>229</v>
      </c>
      <c r="E515" s="1"/>
      <c r="F515" s="29"/>
      <c r="G515" s="1"/>
      <c r="H515" s="1"/>
      <c r="I515" s="1"/>
      <c r="J515" s="1"/>
      <c r="K515" s="1"/>
    </row>
    <row r="516" s="26" customFormat="1" hidden="1" customHeight="1" outlineLevel="2" spans="1:11">
      <c r="A516" s="27">
        <v>45496</v>
      </c>
      <c r="B516" s="1" t="s">
        <v>328</v>
      </c>
      <c r="C516" s="1" t="s">
        <v>19</v>
      </c>
      <c r="D516" s="1">
        <v>689</v>
      </c>
      <c r="E516" s="1"/>
      <c r="F516" s="1"/>
      <c r="G516" s="1"/>
      <c r="H516" s="1"/>
      <c r="I516" s="1"/>
      <c r="J516" s="1"/>
      <c r="K516" s="1"/>
    </row>
    <row r="517" s="26" customFormat="1" hidden="1" customHeight="1" outlineLevel="2" spans="1:11">
      <c r="A517" s="27">
        <v>45661</v>
      </c>
      <c r="B517" s="1" t="s">
        <v>328</v>
      </c>
      <c r="C517" s="1" t="s">
        <v>19</v>
      </c>
      <c r="D517" s="1">
        <f>E517-F517</f>
        <v>-101</v>
      </c>
      <c r="E517" s="1"/>
      <c r="F517" s="29">
        <v>101</v>
      </c>
      <c r="G517" s="1"/>
      <c r="H517" s="1" t="s">
        <v>38</v>
      </c>
      <c r="I517" s="1" t="s">
        <v>39</v>
      </c>
      <c r="J517" s="1" t="s">
        <v>39</v>
      </c>
      <c r="K517" s="1"/>
    </row>
    <row r="518" s="26" customFormat="1" hidden="1" customHeight="1" outlineLevel="2" spans="1:11">
      <c r="A518" s="27">
        <v>45661</v>
      </c>
      <c r="B518" s="1" t="s">
        <v>328</v>
      </c>
      <c r="C518" s="1" t="s">
        <v>19</v>
      </c>
      <c r="D518" s="1">
        <f>E518-F518</f>
        <v>-31</v>
      </c>
      <c r="E518" s="1"/>
      <c r="F518" s="29">
        <v>31</v>
      </c>
      <c r="G518" s="1"/>
      <c r="H518" s="1" t="s">
        <v>38</v>
      </c>
      <c r="I518" s="1" t="s">
        <v>39</v>
      </c>
      <c r="J518" s="1" t="s">
        <v>39</v>
      </c>
      <c r="K518" s="1"/>
    </row>
    <row r="519" s="26" customFormat="1" hidden="1" customHeight="1" outlineLevel="2" spans="1:11">
      <c r="A519" s="27">
        <v>45661</v>
      </c>
      <c r="B519" s="1" t="s">
        <v>328</v>
      </c>
      <c r="C519" s="1" t="s">
        <v>19</v>
      </c>
      <c r="D519" s="1">
        <f>E519-F519</f>
        <v>-9</v>
      </c>
      <c r="E519" s="1"/>
      <c r="F519" s="29">
        <v>9</v>
      </c>
      <c r="G519" s="1"/>
      <c r="H519" s="1" t="s">
        <v>38</v>
      </c>
      <c r="I519" s="1" t="s">
        <v>39</v>
      </c>
      <c r="J519" s="1" t="s">
        <v>39</v>
      </c>
      <c r="K519" s="1"/>
    </row>
    <row r="520" s="26" customFormat="1" customHeight="1" outlineLevel="1" collapsed="1" spans="1:11">
      <c r="A520" s="27"/>
      <c r="B520" s="28" t="s">
        <v>329</v>
      </c>
      <c r="C520" s="1"/>
      <c r="D520" s="1">
        <f>SUBTOTAL(9,D516:D519)</f>
        <v>548</v>
      </c>
      <c r="E520" s="1"/>
      <c r="F520" s="29"/>
      <c r="G520" s="1"/>
      <c r="H520" s="1"/>
      <c r="I520" s="1"/>
      <c r="J520" s="1"/>
      <c r="K520" s="1"/>
    </row>
    <row r="521" s="26" customFormat="1" hidden="1" customHeight="1" outlineLevel="2" spans="1:11">
      <c r="A521" s="27">
        <v>45496</v>
      </c>
      <c r="B521" s="1" t="s">
        <v>330</v>
      </c>
      <c r="C521" s="1" t="s">
        <v>19</v>
      </c>
      <c r="D521" s="1">
        <v>110</v>
      </c>
      <c r="E521" s="1"/>
      <c r="F521" s="1"/>
      <c r="G521" s="1"/>
      <c r="H521" s="1"/>
      <c r="I521" s="1"/>
      <c r="J521" s="1"/>
      <c r="K521" s="1"/>
    </row>
    <row r="522" s="26" customFormat="1" hidden="1" customHeight="1" outlineLevel="2" spans="1:11">
      <c r="A522" s="27">
        <v>45661</v>
      </c>
      <c r="B522" s="1" t="s">
        <v>330</v>
      </c>
      <c r="C522" s="1" t="s">
        <v>19</v>
      </c>
      <c r="D522" s="1">
        <f>E522-F522</f>
        <v>-30</v>
      </c>
      <c r="E522" s="1"/>
      <c r="F522" s="29">
        <v>30</v>
      </c>
      <c r="G522" s="1"/>
      <c r="H522" s="1" t="s">
        <v>38</v>
      </c>
      <c r="I522" s="1" t="s">
        <v>39</v>
      </c>
      <c r="J522" s="1" t="s">
        <v>39</v>
      </c>
      <c r="K522" s="1"/>
    </row>
    <row r="523" s="26" customFormat="1" hidden="1" customHeight="1" outlineLevel="2" spans="1:11">
      <c r="A523" s="27">
        <v>45661</v>
      </c>
      <c r="B523" s="1" t="s">
        <v>330</v>
      </c>
      <c r="C523" s="1" t="s">
        <v>19</v>
      </c>
      <c r="D523" s="1">
        <f>E523-F523</f>
        <v>-11</v>
      </c>
      <c r="E523" s="1"/>
      <c r="F523" s="29">
        <v>11</v>
      </c>
      <c r="G523" s="1"/>
      <c r="H523" s="1" t="s">
        <v>38</v>
      </c>
      <c r="I523" s="1" t="s">
        <v>39</v>
      </c>
      <c r="J523" s="1" t="s">
        <v>39</v>
      </c>
      <c r="K523" s="1"/>
    </row>
    <row r="524" s="26" customFormat="1" customHeight="1" outlineLevel="1" collapsed="1" spans="1:11">
      <c r="A524" s="27"/>
      <c r="B524" s="28" t="s">
        <v>331</v>
      </c>
      <c r="C524" s="1"/>
      <c r="D524" s="1">
        <f>SUBTOTAL(9,D521:D523)</f>
        <v>69</v>
      </c>
      <c r="E524" s="1"/>
      <c r="F524" s="29"/>
      <c r="G524" s="1"/>
      <c r="H524" s="1"/>
      <c r="I524" s="1"/>
      <c r="J524" s="1"/>
      <c r="K524" s="1"/>
    </row>
    <row r="525" s="26" customFormat="1" hidden="1" customHeight="1" outlineLevel="2" spans="1:11">
      <c r="A525" s="27">
        <v>45496</v>
      </c>
      <c r="B525" s="1" t="s">
        <v>332</v>
      </c>
      <c r="C525" s="1" t="s">
        <v>19</v>
      </c>
      <c r="D525" s="1">
        <v>112</v>
      </c>
      <c r="E525" s="1"/>
      <c r="F525" s="1"/>
      <c r="G525" s="1"/>
      <c r="H525" s="1"/>
      <c r="I525" s="1"/>
      <c r="J525" s="1"/>
      <c r="K525" s="1"/>
    </row>
    <row r="526" s="26" customFormat="1" hidden="1" customHeight="1" outlineLevel="2" spans="1:11">
      <c r="A526" s="27">
        <v>45661</v>
      </c>
      <c r="B526" s="1" t="s">
        <v>332</v>
      </c>
      <c r="C526" s="1" t="s">
        <v>19</v>
      </c>
      <c r="D526" s="1">
        <f>E526-F526</f>
        <v>-10</v>
      </c>
      <c r="E526" s="1"/>
      <c r="F526" s="29">
        <v>10</v>
      </c>
      <c r="G526" s="1"/>
      <c r="H526" s="1" t="s">
        <v>38</v>
      </c>
      <c r="I526" s="1" t="s">
        <v>39</v>
      </c>
      <c r="J526" s="1" t="s">
        <v>39</v>
      </c>
      <c r="K526" s="1"/>
    </row>
    <row r="527" s="26" customFormat="1" hidden="1" customHeight="1" outlineLevel="2" spans="1:11">
      <c r="A527" s="27">
        <v>45661</v>
      </c>
      <c r="B527" s="1" t="s">
        <v>332</v>
      </c>
      <c r="C527" s="1" t="s">
        <v>19</v>
      </c>
      <c r="D527" s="1">
        <f>E527-F527</f>
        <v>-21</v>
      </c>
      <c r="E527" s="1"/>
      <c r="F527" s="29">
        <v>21</v>
      </c>
      <c r="G527" s="1"/>
      <c r="H527" s="1" t="s">
        <v>38</v>
      </c>
      <c r="I527" s="1" t="s">
        <v>39</v>
      </c>
      <c r="J527" s="1" t="s">
        <v>39</v>
      </c>
      <c r="K527" s="1"/>
    </row>
    <row r="528" s="26" customFormat="1" hidden="1" customHeight="1" outlineLevel="2" spans="1:11">
      <c r="A528" s="27">
        <v>45661</v>
      </c>
      <c r="B528" s="1" t="s">
        <v>332</v>
      </c>
      <c r="C528" s="1" t="s">
        <v>19</v>
      </c>
      <c r="D528" s="1">
        <f>E528-F528</f>
        <v>-18</v>
      </c>
      <c r="E528" s="1"/>
      <c r="F528" s="29">
        <v>18</v>
      </c>
      <c r="G528" s="1"/>
      <c r="H528" s="1" t="s">
        <v>38</v>
      </c>
      <c r="I528" s="1" t="s">
        <v>39</v>
      </c>
      <c r="J528" s="1" t="s">
        <v>39</v>
      </c>
      <c r="K528" s="1"/>
    </row>
    <row r="529" s="26" customFormat="1" hidden="1" customHeight="1" outlineLevel="2" spans="1:11">
      <c r="A529" s="27">
        <v>45661</v>
      </c>
      <c r="B529" s="1" t="s">
        <v>332</v>
      </c>
      <c r="C529" s="1" t="s">
        <v>19</v>
      </c>
      <c r="D529" s="1">
        <f>E529-F529</f>
        <v>-6</v>
      </c>
      <c r="E529" s="1"/>
      <c r="F529" s="29">
        <v>6</v>
      </c>
      <c r="G529" s="1"/>
      <c r="H529" s="1" t="s">
        <v>38</v>
      </c>
      <c r="I529" s="1" t="s">
        <v>39</v>
      </c>
      <c r="J529" s="1" t="s">
        <v>39</v>
      </c>
      <c r="K529" s="1"/>
    </row>
    <row r="530" s="26" customFormat="1" customHeight="1" outlineLevel="1" collapsed="1" spans="1:11">
      <c r="A530" s="27"/>
      <c r="B530" s="28" t="s">
        <v>333</v>
      </c>
      <c r="C530" s="1"/>
      <c r="D530" s="1">
        <f>SUBTOTAL(9,D525:D529)</f>
        <v>57</v>
      </c>
      <c r="E530" s="1"/>
      <c r="F530" s="29"/>
      <c r="G530" s="1"/>
      <c r="H530" s="1"/>
      <c r="I530" s="1"/>
      <c r="J530" s="1"/>
      <c r="K530" s="1"/>
    </row>
    <row r="531" s="26" customFormat="1" hidden="1" customHeight="1" outlineLevel="2" spans="1:11">
      <c r="A531" s="27">
        <v>45496</v>
      </c>
      <c r="B531" s="1" t="s">
        <v>334</v>
      </c>
      <c r="C531" s="1" t="s">
        <v>19</v>
      </c>
      <c r="D531" s="1">
        <v>59</v>
      </c>
      <c r="E531" s="1"/>
      <c r="F531" s="1"/>
      <c r="G531" s="1"/>
      <c r="H531" s="1"/>
      <c r="I531" s="1"/>
      <c r="J531" s="1"/>
      <c r="K531" s="1"/>
    </row>
    <row r="532" s="26" customFormat="1" hidden="1" customHeight="1" outlineLevel="2" spans="1:11">
      <c r="A532" s="27">
        <v>45661</v>
      </c>
      <c r="B532" s="1" t="s">
        <v>334</v>
      </c>
      <c r="C532" s="1" t="s">
        <v>19</v>
      </c>
      <c r="D532" s="1">
        <f>E532-F532</f>
        <v>-54</v>
      </c>
      <c r="E532" s="1"/>
      <c r="F532" s="29">
        <v>54</v>
      </c>
      <c r="G532" s="1"/>
      <c r="H532" s="1" t="s">
        <v>38</v>
      </c>
      <c r="I532" s="1" t="s">
        <v>39</v>
      </c>
      <c r="J532" s="1" t="s">
        <v>39</v>
      </c>
      <c r="K532" s="1"/>
    </row>
    <row r="533" s="26" customFormat="1" customHeight="1" outlineLevel="1" collapsed="1" spans="1:11">
      <c r="A533" s="27"/>
      <c r="B533" s="28" t="s">
        <v>335</v>
      </c>
      <c r="C533" s="1"/>
      <c r="D533" s="1">
        <f>SUBTOTAL(9,D531:D532)</f>
        <v>5</v>
      </c>
      <c r="E533" s="1"/>
      <c r="F533" s="29"/>
      <c r="G533" s="1"/>
      <c r="H533" s="1"/>
      <c r="I533" s="1"/>
      <c r="J533" s="1"/>
      <c r="K533" s="1"/>
    </row>
    <row r="534" s="26" customFormat="1" hidden="1" customHeight="1" outlineLevel="2" spans="1:11">
      <c r="A534" s="27">
        <v>45496</v>
      </c>
      <c r="B534" s="1" t="s">
        <v>336</v>
      </c>
      <c r="C534" s="1" t="s">
        <v>19</v>
      </c>
      <c r="D534" s="1">
        <v>221</v>
      </c>
      <c r="E534" s="1"/>
      <c r="F534" s="1"/>
      <c r="G534" s="1"/>
      <c r="H534" s="1"/>
      <c r="I534" s="1"/>
      <c r="J534" s="1"/>
      <c r="K534" s="1"/>
    </row>
    <row r="535" s="26" customFormat="1" hidden="1" customHeight="1" outlineLevel="2" spans="1:11">
      <c r="A535" s="27">
        <v>45661</v>
      </c>
      <c r="B535" s="1" t="s">
        <v>336</v>
      </c>
      <c r="C535" s="1" t="s">
        <v>19</v>
      </c>
      <c r="D535" s="1">
        <f>E535-F535</f>
        <v>-25</v>
      </c>
      <c r="E535" s="1"/>
      <c r="F535" s="29">
        <v>25</v>
      </c>
      <c r="G535" s="1"/>
      <c r="H535" s="1" t="s">
        <v>38</v>
      </c>
      <c r="I535" s="1" t="s">
        <v>39</v>
      </c>
      <c r="J535" s="1" t="s">
        <v>39</v>
      </c>
      <c r="K535" s="1"/>
    </row>
    <row r="536" s="26" customFormat="1" customHeight="1" outlineLevel="1" collapsed="1" spans="1:11">
      <c r="A536" s="27"/>
      <c r="B536" s="28" t="s">
        <v>337</v>
      </c>
      <c r="C536" s="1"/>
      <c r="D536" s="1">
        <f>SUBTOTAL(9,D534:D535)</f>
        <v>196</v>
      </c>
      <c r="E536" s="1"/>
      <c r="F536" s="29"/>
      <c r="G536" s="1"/>
      <c r="H536" s="1"/>
      <c r="I536" s="1"/>
      <c r="J536" s="1"/>
      <c r="K536" s="1"/>
    </row>
    <row r="537" s="26" customFormat="1" hidden="1" customHeight="1" outlineLevel="2" spans="1:11">
      <c r="A537" s="27">
        <v>45496</v>
      </c>
      <c r="B537" s="1" t="s">
        <v>338</v>
      </c>
      <c r="C537" s="1" t="s">
        <v>19</v>
      </c>
      <c r="D537" s="1">
        <v>212</v>
      </c>
      <c r="E537" s="1"/>
      <c r="F537" s="1"/>
      <c r="G537" s="1"/>
      <c r="H537" s="1"/>
      <c r="I537" s="1"/>
      <c r="J537" s="1"/>
      <c r="K537" s="1"/>
    </row>
    <row r="538" s="26" customFormat="1" hidden="1" customHeight="1" outlineLevel="2" spans="1:11">
      <c r="A538" s="27">
        <v>45661</v>
      </c>
      <c r="B538" s="1" t="s">
        <v>338</v>
      </c>
      <c r="C538" s="1" t="s">
        <v>19</v>
      </c>
      <c r="D538" s="1">
        <f>E538-F538</f>
        <v>-10</v>
      </c>
      <c r="E538" s="1"/>
      <c r="F538" s="29">
        <v>10</v>
      </c>
      <c r="G538" s="1"/>
      <c r="H538" s="1" t="s">
        <v>38</v>
      </c>
      <c r="I538" s="1" t="s">
        <v>39</v>
      </c>
      <c r="J538" s="1" t="s">
        <v>39</v>
      </c>
      <c r="K538" s="1"/>
    </row>
    <row r="539" s="26" customFormat="1" hidden="1" customHeight="1" outlineLevel="2" spans="1:11">
      <c r="A539" s="27">
        <v>45661</v>
      </c>
      <c r="B539" s="1" t="s">
        <v>338</v>
      </c>
      <c r="C539" s="1" t="s">
        <v>19</v>
      </c>
      <c r="D539" s="1">
        <f>E539-F539</f>
        <v>-37</v>
      </c>
      <c r="E539" s="1"/>
      <c r="F539" s="29">
        <v>37</v>
      </c>
      <c r="G539" s="1"/>
      <c r="H539" s="1" t="s">
        <v>38</v>
      </c>
      <c r="I539" s="1" t="s">
        <v>39</v>
      </c>
      <c r="J539" s="1" t="s">
        <v>39</v>
      </c>
      <c r="K539" s="1"/>
    </row>
    <row r="540" s="26" customFormat="1" customHeight="1" outlineLevel="1" collapsed="1" spans="1:11">
      <c r="A540" s="27"/>
      <c r="B540" s="28" t="s">
        <v>339</v>
      </c>
      <c r="C540" s="1"/>
      <c r="D540" s="1">
        <f>SUBTOTAL(9,D537:D539)</f>
        <v>165</v>
      </c>
      <c r="E540" s="1"/>
      <c r="F540" s="29"/>
      <c r="G540" s="1"/>
      <c r="H540" s="1"/>
      <c r="I540" s="1"/>
      <c r="J540" s="1"/>
      <c r="K540" s="1"/>
    </row>
    <row r="541" s="26" customFormat="1" hidden="1" customHeight="1" outlineLevel="2" spans="1:11">
      <c r="A541" s="27">
        <v>45496</v>
      </c>
      <c r="B541" s="1" t="s">
        <v>340</v>
      </c>
      <c r="C541" s="1" t="s">
        <v>19</v>
      </c>
      <c r="D541" s="1">
        <v>244</v>
      </c>
      <c r="E541" s="1"/>
      <c r="F541" s="1"/>
      <c r="G541" s="1"/>
      <c r="H541" s="1"/>
      <c r="I541" s="1"/>
      <c r="J541" s="1"/>
      <c r="K541" s="1"/>
    </row>
    <row r="542" s="26" customFormat="1" hidden="1" customHeight="1" outlineLevel="2" spans="1:11">
      <c r="A542" s="27">
        <v>45661</v>
      </c>
      <c r="B542" s="1" t="s">
        <v>340</v>
      </c>
      <c r="C542" s="1" t="s">
        <v>19</v>
      </c>
      <c r="D542" s="1">
        <f>E542-F542</f>
        <v>-70</v>
      </c>
      <c r="E542" s="1"/>
      <c r="F542" s="29">
        <v>70</v>
      </c>
      <c r="G542" s="1"/>
      <c r="H542" s="1" t="s">
        <v>38</v>
      </c>
      <c r="I542" s="1" t="s">
        <v>39</v>
      </c>
      <c r="J542" s="1" t="s">
        <v>39</v>
      </c>
      <c r="K542" s="1"/>
    </row>
    <row r="543" s="26" customFormat="1" hidden="1" customHeight="1" outlineLevel="2" spans="1:11">
      <c r="A543" s="27">
        <v>45661</v>
      </c>
      <c r="B543" s="1" t="s">
        <v>340</v>
      </c>
      <c r="C543" s="1" t="s">
        <v>19</v>
      </c>
      <c r="D543" s="1">
        <f>E543-F543</f>
        <v>-69</v>
      </c>
      <c r="E543" s="1"/>
      <c r="F543" s="29">
        <v>69</v>
      </c>
      <c r="G543" s="1"/>
      <c r="H543" s="1" t="s">
        <v>38</v>
      </c>
      <c r="I543" s="1" t="s">
        <v>39</v>
      </c>
      <c r="J543" s="1" t="s">
        <v>39</v>
      </c>
      <c r="K543" s="1"/>
    </row>
    <row r="544" s="26" customFormat="1" hidden="1" customHeight="1" outlineLevel="2" spans="1:11">
      <c r="A544" s="27">
        <v>45661</v>
      </c>
      <c r="B544" s="1" t="s">
        <v>340</v>
      </c>
      <c r="C544" s="1" t="s">
        <v>19</v>
      </c>
      <c r="D544" s="1">
        <f>E544-F544</f>
        <v>-4</v>
      </c>
      <c r="E544" s="1"/>
      <c r="F544" s="29">
        <v>4</v>
      </c>
      <c r="G544" s="1"/>
      <c r="H544" s="1" t="s">
        <v>38</v>
      </c>
      <c r="I544" s="1" t="s">
        <v>39</v>
      </c>
      <c r="J544" s="1" t="s">
        <v>39</v>
      </c>
      <c r="K544" s="1"/>
    </row>
    <row r="545" s="26" customFormat="1" hidden="1" customHeight="1" outlineLevel="2" spans="1:11">
      <c r="A545" s="27">
        <v>45661</v>
      </c>
      <c r="B545" s="1" t="s">
        <v>340</v>
      </c>
      <c r="C545" s="1" t="s">
        <v>19</v>
      </c>
      <c r="D545" s="1">
        <f>E545-F545</f>
        <v>-53</v>
      </c>
      <c r="E545" s="1"/>
      <c r="F545" s="29">
        <v>53</v>
      </c>
      <c r="G545" s="1"/>
      <c r="H545" s="1" t="s">
        <v>38</v>
      </c>
      <c r="I545" s="1" t="s">
        <v>39</v>
      </c>
      <c r="J545" s="1" t="s">
        <v>39</v>
      </c>
      <c r="K545" s="1"/>
    </row>
    <row r="546" s="26" customFormat="1" hidden="1" customHeight="1" outlineLevel="2" spans="1:11">
      <c r="A546" s="27">
        <v>45661</v>
      </c>
      <c r="B546" s="1" t="s">
        <v>340</v>
      </c>
      <c r="C546" s="1" t="s">
        <v>19</v>
      </c>
      <c r="D546" s="1">
        <f>E546-F546</f>
        <v>-7</v>
      </c>
      <c r="E546" s="1"/>
      <c r="F546" s="29">
        <v>7</v>
      </c>
      <c r="G546" s="1"/>
      <c r="H546" s="1" t="s">
        <v>38</v>
      </c>
      <c r="I546" s="1" t="s">
        <v>39</v>
      </c>
      <c r="J546" s="1" t="s">
        <v>39</v>
      </c>
      <c r="K546" s="1"/>
    </row>
    <row r="547" s="26" customFormat="1" customHeight="1" outlineLevel="1" collapsed="1" spans="1:11">
      <c r="A547" s="27"/>
      <c r="B547" s="28" t="s">
        <v>341</v>
      </c>
      <c r="C547" s="1"/>
      <c r="D547" s="1">
        <f>SUBTOTAL(9,D541:D546)</f>
        <v>41</v>
      </c>
      <c r="E547" s="1"/>
      <c r="F547" s="29"/>
      <c r="G547" s="1"/>
      <c r="H547" s="1"/>
      <c r="I547" s="1"/>
      <c r="J547" s="1"/>
      <c r="K547" s="1"/>
    </row>
    <row r="548" s="26" customFormat="1" hidden="1" customHeight="1" outlineLevel="2" spans="1:11">
      <c r="A548" s="27">
        <v>45496</v>
      </c>
      <c r="B548" s="1" t="s">
        <v>342</v>
      </c>
      <c r="C548" s="1" t="s">
        <v>19</v>
      </c>
      <c r="D548" s="1">
        <v>99</v>
      </c>
      <c r="E548" s="1"/>
      <c r="F548" s="1"/>
      <c r="G548" s="1"/>
      <c r="H548" s="1"/>
      <c r="I548" s="1"/>
      <c r="J548" s="1"/>
      <c r="K548" s="1"/>
    </row>
    <row r="549" s="26" customFormat="1" hidden="1" customHeight="1" outlineLevel="2" spans="1:11">
      <c r="A549" s="27">
        <v>45661</v>
      </c>
      <c r="B549" s="1" t="s">
        <v>342</v>
      </c>
      <c r="C549" s="1" t="s">
        <v>19</v>
      </c>
      <c r="D549" s="1">
        <f>E549-F549</f>
        <v>-52</v>
      </c>
      <c r="E549" s="1"/>
      <c r="F549" s="29">
        <v>52</v>
      </c>
      <c r="G549" s="1"/>
      <c r="H549" s="1" t="s">
        <v>38</v>
      </c>
      <c r="I549" s="1" t="s">
        <v>39</v>
      </c>
      <c r="J549" s="1" t="s">
        <v>39</v>
      </c>
      <c r="K549" s="1"/>
    </row>
    <row r="550" s="26" customFormat="1" hidden="1" customHeight="1" outlineLevel="2" spans="1:11">
      <c r="A550" s="27">
        <v>45661</v>
      </c>
      <c r="B550" s="1" t="s">
        <v>342</v>
      </c>
      <c r="C550" s="1" t="s">
        <v>19</v>
      </c>
      <c r="D550" s="1">
        <f>E550-F550</f>
        <v>-4</v>
      </c>
      <c r="E550" s="1"/>
      <c r="F550" s="29">
        <v>4</v>
      </c>
      <c r="G550" s="1"/>
      <c r="H550" s="1" t="s">
        <v>38</v>
      </c>
      <c r="I550" s="1" t="s">
        <v>39</v>
      </c>
      <c r="J550" s="1" t="s">
        <v>39</v>
      </c>
      <c r="K550" s="1"/>
    </row>
    <row r="551" s="26" customFormat="1" customHeight="1" outlineLevel="1" collapsed="1" spans="1:11">
      <c r="A551" s="27"/>
      <c r="B551" s="28" t="s">
        <v>343</v>
      </c>
      <c r="C551" s="1"/>
      <c r="D551" s="1">
        <f>SUBTOTAL(9,D548:D550)</f>
        <v>43</v>
      </c>
      <c r="E551" s="1"/>
      <c r="F551" s="29"/>
      <c r="G551" s="1"/>
      <c r="H551" s="1"/>
      <c r="I551" s="1"/>
      <c r="J551" s="1"/>
      <c r="K551" s="1"/>
    </row>
    <row r="552" s="26" customFormat="1" hidden="1" customHeight="1" outlineLevel="2" spans="1:11">
      <c r="A552" s="27">
        <v>45496</v>
      </c>
      <c r="B552" s="1" t="s">
        <v>344</v>
      </c>
      <c r="C552" s="1" t="s">
        <v>19</v>
      </c>
      <c r="D552" s="1">
        <v>4</v>
      </c>
      <c r="E552" s="1"/>
      <c r="F552" s="1"/>
      <c r="G552" s="1"/>
      <c r="H552" s="1"/>
      <c r="I552" s="1"/>
      <c r="J552" s="1"/>
      <c r="K552" s="1"/>
    </row>
    <row r="553" s="26" customFormat="1" customHeight="1" outlineLevel="1" collapsed="1" spans="1:11">
      <c r="A553" s="27"/>
      <c r="B553" s="28" t="s">
        <v>345</v>
      </c>
      <c r="C553" s="1"/>
      <c r="D553" s="1">
        <f>SUBTOTAL(9,D552)</f>
        <v>4</v>
      </c>
      <c r="E553" s="1"/>
      <c r="F553" s="1"/>
      <c r="G553" s="1"/>
      <c r="H553" s="1"/>
      <c r="I553" s="1"/>
      <c r="J553" s="1"/>
      <c r="K553" s="1"/>
    </row>
    <row r="554" s="26" customFormat="1" hidden="1" customHeight="1" outlineLevel="2" spans="1:11">
      <c r="A554" s="27">
        <v>45496</v>
      </c>
      <c r="B554" s="1" t="s">
        <v>346</v>
      </c>
      <c r="C554" s="1" t="s">
        <v>19</v>
      </c>
      <c r="D554" s="1">
        <v>5</v>
      </c>
      <c r="E554" s="1"/>
      <c r="F554" s="1"/>
      <c r="G554" s="1"/>
      <c r="H554" s="1"/>
      <c r="I554" s="1"/>
      <c r="J554" s="1"/>
      <c r="K554" s="1"/>
    </row>
    <row r="555" s="26" customFormat="1" customHeight="1" outlineLevel="1" collapsed="1" spans="1:11">
      <c r="A555" s="27"/>
      <c r="B555" s="28" t="s">
        <v>347</v>
      </c>
      <c r="C555" s="1"/>
      <c r="D555" s="1">
        <f>SUBTOTAL(9,D554)</f>
        <v>5</v>
      </c>
      <c r="E555" s="1"/>
      <c r="F555" s="1"/>
      <c r="G555" s="1"/>
      <c r="H555" s="1"/>
      <c r="I555" s="1"/>
      <c r="J555" s="1"/>
      <c r="K555" s="1"/>
    </row>
    <row r="556" s="26" customFormat="1" hidden="1" customHeight="1" outlineLevel="2" spans="1:11">
      <c r="A556" s="27">
        <v>45496</v>
      </c>
      <c r="B556" s="1" t="s">
        <v>348</v>
      </c>
      <c r="C556" s="1" t="s">
        <v>19</v>
      </c>
      <c r="D556" s="1">
        <v>3</v>
      </c>
      <c r="E556" s="1"/>
      <c r="F556" s="1"/>
      <c r="G556" s="1"/>
      <c r="H556" s="1"/>
      <c r="I556" s="1"/>
      <c r="J556" s="1"/>
      <c r="K556" s="1"/>
    </row>
    <row r="557" s="26" customFormat="1" customHeight="1" outlineLevel="1" collapsed="1" spans="1:11">
      <c r="A557" s="27"/>
      <c r="B557" s="28" t="s">
        <v>349</v>
      </c>
      <c r="C557" s="1"/>
      <c r="D557" s="1">
        <f>SUBTOTAL(9,D556)</f>
        <v>3</v>
      </c>
      <c r="E557" s="1"/>
      <c r="F557" s="1"/>
      <c r="G557" s="1"/>
      <c r="H557" s="1"/>
      <c r="I557" s="1"/>
      <c r="J557" s="1"/>
      <c r="K557" s="1"/>
    </row>
    <row r="558" s="26" customFormat="1" hidden="1" customHeight="1" outlineLevel="2" spans="1:11">
      <c r="A558" s="27">
        <v>45496</v>
      </c>
      <c r="B558" s="1" t="s">
        <v>350</v>
      </c>
      <c r="C558" s="1" t="s">
        <v>19</v>
      </c>
      <c r="D558" s="1">
        <v>8</v>
      </c>
      <c r="E558" s="1"/>
      <c r="F558" s="1"/>
      <c r="G558" s="1"/>
      <c r="H558" s="1"/>
      <c r="I558" s="1"/>
      <c r="J558" s="1"/>
      <c r="K558" s="1"/>
    </row>
    <row r="559" s="26" customFormat="1" customHeight="1" outlineLevel="1" collapsed="1" spans="1:11">
      <c r="A559" s="27"/>
      <c r="B559" s="28" t="s">
        <v>351</v>
      </c>
      <c r="C559" s="1"/>
      <c r="D559" s="1">
        <f>SUBTOTAL(9,D558)</f>
        <v>8</v>
      </c>
      <c r="E559" s="1"/>
      <c r="F559" s="1"/>
      <c r="G559" s="1"/>
      <c r="H559" s="1"/>
      <c r="I559" s="1"/>
      <c r="J559" s="1"/>
      <c r="K559" s="1"/>
    </row>
    <row r="560" s="26" customFormat="1" hidden="1" customHeight="1" outlineLevel="2" spans="1:11">
      <c r="A560" s="27">
        <v>45496</v>
      </c>
      <c r="B560" s="1" t="s">
        <v>352</v>
      </c>
      <c r="C560" s="1" t="s">
        <v>19</v>
      </c>
      <c r="D560" s="1">
        <v>3</v>
      </c>
      <c r="E560" s="1"/>
      <c r="F560" s="1"/>
      <c r="G560" s="1"/>
      <c r="H560" s="1"/>
      <c r="I560" s="1"/>
      <c r="J560" s="1"/>
      <c r="K560" s="1"/>
    </row>
    <row r="561" s="26" customFormat="1" customHeight="1" outlineLevel="1" collapsed="1" spans="1:11">
      <c r="A561" s="27"/>
      <c r="B561" s="28" t="s">
        <v>353</v>
      </c>
      <c r="C561" s="1"/>
      <c r="D561" s="1">
        <f>SUBTOTAL(9,D560)</f>
        <v>3</v>
      </c>
      <c r="E561" s="1"/>
      <c r="F561" s="1"/>
      <c r="G561" s="1"/>
      <c r="H561" s="1"/>
      <c r="I561" s="1"/>
      <c r="J561" s="1"/>
      <c r="K561" s="1"/>
    </row>
    <row r="562" s="26" customFormat="1" hidden="1" customHeight="1" outlineLevel="2" spans="1:11">
      <c r="A562" s="27">
        <v>45496</v>
      </c>
      <c r="B562" s="1" t="s">
        <v>354</v>
      </c>
      <c r="C562" s="1" t="s">
        <v>19</v>
      </c>
      <c r="D562" s="1">
        <v>22</v>
      </c>
      <c r="E562" s="1"/>
      <c r="F562" s="1"/>
      <c r="G562" s="1"/>
      <c r="H562" s="1"/>
      <c r="I562" s="1"/>
      <c r="J562" s="1"/>
      <c r="K562" s="1"/>
    </row>
    <row r="563" s="26" customFormat="1" customHeight="1" outlineLevel="1" collapsed="1" spans="1:11">
      <c r="A563" s="27"/>
      <c r="B563" s="28" t="s">
        <v>355</v>
      </c>
      <c r="C563" s="1"/>
      <c r="D563" s="1">
        <f>SUBTOTAL(9,D562)</f>
        <v>22</v>
      </c>
      <c r="E563" s="1"/>
      <c r="F563" s="1"/>
      <c r="G563" s="1"/>
      <c r="H563" s="1"/>
      <c r="I563" s="1"/>
      <c r="J563" s="1"/>
      <c r="K563" s="1"/>
    </row>
    <row r="564" s="26" customFormat="1" hidden="1" customHeight="1" outlineLevel="2" spans="1:11">
      <c r="A564" s="27">
        <v>45496</v>
      </c>
      <c r="B564" s="1" t="s">
        <v>356</v>
      </c>
      <c r="C564" s="1" t="s">
        <v>19</v>
      </c>
      <c r="D564" s="1">
        <v>170</v>
      </c>
      <c r="E564" s="1"/>
      <c r="F564" s="1"/>
      <c r="G564" s="1"/>
      <c r="H564" s="1"/>
      <c r="I564" s="1"/>
      <c r="J564" s="1"/>
      <c r="K564" s="1"/>
    </row>
    <row r="565" s="26" customFormat="1" customHeight="1" outlineLevel="1" collapsed="1" spans="1:11">
      <c r="A565" s="27"/>
      <c r="B565" s="28" t="s">
        <v>357</v>
      </c>
      <c r="C565" s="1"/>
      <c r="D565" s="1">
        <f>SUBTOTAL(9,D564)</f>
        <v>170</v>
      </c>
      <c r="E565" s="1"/>
      <c r="F565" s="1"/>
      <c r="G565" s="1"/>
      <c r="H565" s="1"/>
      <c r="I565" s="1"/>
      <c r="J565" s="1"/>
      <c r="K565" s="1"/>
    </row>
    <row r="566" s="26" customFormat="1" hidden="1" customHeight="1" outlineLevel="2" spans="1:11">
      <c r="A566" s="27">
        <v>45496</v>
      </c>
      <c r="B566" s="1" t="s">
        <v>358</v>
      </c>
      <c r="C566" s="1" t="s">
        <v>19</v>
      </c>
      <c r="D566" s="1">
        <v>464</v>
      </c>
      <c r="E566" s="1"/>
      <c r="F566" s="1"/>
      <c r="G566" s="1"/>
      <c r="H566" s="1"/>
      <c r="I566" s="1"/>
      <c r="J566" s="1"/>
      <c r="K566" s="1"/>
    </row>
    <row r="567" s="26" customFormat="1" customHeight="1" outlineLevel="1" collapsed="1" spans="1:11">
      <c r="A567" s="27"/>
      <c r="B567" s="28" t="s">
        <v>359</v>
      </c>
      <c r="C567" s="1"/>
      <c r="D567" s="1">
        <f>SUBTOTAL(9,D566)</f>
        <v>464</v>
      </c>
      <c r="E567" s="1"/>
      <c r="F567" s="1"/>
      <c r="G567" s="1"/>
      <c r="H567" s="1"/>
      <c r="I567" s="1"/>
      <c r="J567" s="1"/>
      <c r="K567" s="1"/>
    </row>
    <row r="568" s="26" customFormat="1" hidden="1" customHeight="1" outlineLevel="2" spans="1:11">
      <c r="A568" s="27">
        <v>45496</v>
      </c>
      <c r="B568" s="1" t="s">
        <v>360</v>
      </c>
      <c r="C568" s="1" t="s">
        <v>19</v>
      </c>
      <c r="D568" s="1">
        <v>11</v>
      </c>
      <c r="E568" s="1"/>
      <c r="F568" s="1"/>
      <c r="G568" s="1"/>
      <c r="H568" s="1"/>
      <c r="I568" s="1"/>
      <c r="J568" s="1"/>
      <c r="K568" s="1"/>
    </row>
    <row r="569" s="26" customFormat="1" hidden="1" customHeight="1" outlineLevel="2" spans="1:11">
      <c r="A569" s="27">
        <v>45661</v>
      </c>
      <c r="B569" s="1" t="s">
        <v>360</v>
      </c>
      <c r="C569" s="1" t="s">
        <v>19</v>
      </c>
      <c r="D569" s="1">
        <f>E569-F569</f>
        <v>-11</v>
      </c>
      <c r="E569" s="1"/>
      <c r="F569" s="29">
        <v>11</v>
      </c>
      <c r="G569" s="1"/>
      <c r="H569" s="1" t="s">
        <v>38</v>
      </c>
      <c r="I569" s="1" t="s">
        <v>39</v>
      </c>
      <c r="J569" s="1" t="s">
        <v>39</v>
      </c>
      <c r="K569" s="1"/>
    </row>
    <row r="570" s="26" customFormat="1" customHeight="1" outlineLevel="1" collapsed="1" spans="1:11">
      <c r="A570" s="27"/>
      <c r="B570" s="28" t="s">
        <v>361</v>
      </c>
      <c r="C570" s="1"/>
      <c r="D570" s="1">
        <f>SUBTOTAL(9,D568:D569)</f>
        <v>0</v>
      </c>
      <c r="E570" s="1"/>
      <c r="F570" s="29"/>
      <c r="G570" s="1"/>
      <c r="H570" s="1"/>
      <c r="I570" s="1"/>
      <c r="J570" s="1"/>
      <c r="K570" s="1"/>
    </row>
    <row r="571" s="26" customFormat="1" hidden="1" customHeight="1" outlineLevel="2" spans="1:11">
      <c r="A571" s="27">
        <v>45496</v>
      </c>
      <c r="B571" s="1" t="s">
        <v>362</v>
      </c>
      <c r="C571" s="1" t="s">
        <v>19</v>
      </c>
      <c r="D571" s="1">
        <v>462</v>
      </c>
      <c r="E571" s="1"/>
      <c r="F571" s="1"/>
      <c r="G571" s="1"/>
      <c r="H571" s="1"/>
      <c r="I571" s="1"/>
      <c r="J571" s="1"/>
      <c r="K571" s="1"/>
    </row>
    <row r="572" s="26" customFormat="1" hidden="1" customHeight="1" outlineLevel="2" spans="1:11">
      <c r="A572" s="27">
        <v>45661</v>
      </c>
      <c r="B572" s="1" t="s">
        <v>362</v>
      </c>
      <c r="C572" s="1" t="s">
        <v>19</v>
      </c>
      <c r="D572" s="1">
        <f>E572-F572</f>
        <v>-7</v>
      </c>
      <c r="E572" s="1"/>
      <c r="F572" s="29">
        <v>7</v>
      </c>
      <c r="G572" s="1"/>
      <c r="H572" s="1" t="s">
        <v>38</v>
      </c>
      <c r="I572" s="1" t="s">
        <v>39</v>
      </c>
      <c r="J572" s="1" t="s">
        <v>39</v>
      </c>
      <c r="K572" s="1"/>
    </row>
    <row r="573" s="26" customFormat="1" customHeight="1" outlineLevel="1" collapsed="1" spans="1:11">
      <c r="A573" s="27"/>
      <c r="B573" s="28" t="s">
        <v>363</v>
      </c>
      <c r="C573" s="1"/>
      <c r="D573" s="1">
        <f>SUBTOTAL(9,D571:D572)</f>
        <v>455</v>
      </c>
      <c r="E573" s="1"/>
      <c r="F573" s="29"/>
      <c r="G573" s="1"/>
      <c r="H573" s="1"/>
      <c r="I573" s="1"/>
      <c r="J573" s="1"/>
      <c r="K573" s="1"/>
    </row>
    <row r="574" s="26" customFormat="1" hidden="1" customHeight="1" outlineLevel="2" spans="1:11">
      <c r="A574" s="27">
        <v>45496</v>
      </c>
      <c r="B574" s="1" t="s">
        <v>364</v>
      </c>
      <c r="C574" s="1" t="s">
        <v>19</v>
      </c>
      <c r="D574" s="1">
        <v>24</v>
      </c>
      <c r="E574" s="1"/>
      <c r="F574" s="1"/>
      <c r="G574" s="1"/>
      <c r="H574" s="1"/>
      <c r="I574" s="1"/>
      <c r="J574" s="1"/>
      <c r="K574" s="1"/>
    </row>
    <row r="575" s="26" customFormat="1" hidden="1" customHeight="1" outlineLevel="2" spans="1:11">
      <c r="A575" s="27">
        <v>45661</v>
      </c>
      <c r="B575" s="1" t="s">
        <v>364</v>
      </c>
      <c r="C575" s="1" t="s">
        <v>19</v>
      </c>
      <c r="D575" s="1">
        <f>E575-F575</f>
        <v>-24</v>
      </c>
      <c r="E575" s="1"/>
      <c r="F575" s="29">
        <v>24</v>
      </c>
      <c r="G575" s="1"/>
      <c r="H575" s="1" t="s">
        <v>38</v>
      </c>
      <c r="I575" s="1" t="s">
        <v>39</v>
      </c>
      <c r="J575" s="1" t="s">
        <v>39</v>
      </c>
      <c r="K575" s="1"/>
    </row>
    <row r="576" s="26" customFormat="1" customHeight="1" outlineLevel="1" collapsed="1" spans="1:11">
      <c r="A576" s="27"/>
      <c r="B576" s="28" t="s">
        <v>365</v>
      </c>
      <c r="C576" s="1"/>
      <c r="D576" s="1">
        <f>SUBTOTAL(9,D574:D575)</f>
        <v>0</v>
      </c>
      <c r="E576" s="1"/>
      <c r="F576" s="29"/>
      <c r="G576" s="1"/>
      <c r="H576" s="1"/>
      <c r="I576" s="1"/>
      <c r="J576" s="1"/>
      <c r="K576" s="1"/>
    </row>
    <row r="577" s="26" customFormat="1" hidden="1" customHeight="1" outlineLevel="2" spans="1:11">
      <c r="A577" s="27">
        <v>45496</v>
      </c>
      <c r="B577" s="1" t="s">
        <v>366</v>
      </c>
      <c r="C577" s="1" t="s">
        <v>19</v>
      </c>
      <c r="D577" s="1">
        <v>7</v>
      </c>
      <c r="E577" s="1"/>
      <c r="F577" s="1"/>
      <c r="G577" s="1"/>
      <c r="H577" s="1"/>
      <c r="I577" s="1"/>
      <c r="J577" s="1"/>
      <c r="K577" s="1"/>
    </row>
    <row r="578" s="26" customFormat="1" customHeight="1" outlineLevel="1" collapsed="1" spans="1:11">
      <c r="A578" s="27"/>
      <c r="B578" s="28" t="s">
        <v>367</v>
      </c>
      <c r="C578" s="1"/>
      <c r="D578" s="1">
        <f>SUBTOTAL(9,D577)</f>
        <v>7</v>
      </c>
      <c r="E578" s="1"/>
      <c r="F578" s="1"/>
      <c r="G578" s="1"/>
      <c r="H578" s="1"/>
      <c r="I578" s="1"/>
      <c r="J578" s="1"/>
      <c r="K578" s="1"/>
    </row>
    <row r="579" s="26" customFormat="1" hidden="1" customHeight="1" outlineLevel="2" spans="1:11">
      <c r="A579" s="27">
        <v>45496</v>
      </c>
      <c r="B579" s="1" t="s">
        <v>368</v>
      </c>
      <c r="C579" s="1" t="s">
        <v>19</v>
      </c>
      <c r="D579" s="1">
        <v>6</v>
      </c>
      <c r="E579" s="1"/>
      <c r="F579" s="1"/>
      <c r="G579" s="1"/>
      <c r="H579" s="1"/>
      <c r="I579" s="1"/>
      <c r="J579" s="1"/>
      <c r="K579" s="1"/>
    </row>
    <row r="580" s="26" customFormat="1" customHeight="1" outlineLevel="1" collapsed="1" spans="1:11">
      <c r="A580" s="27"/>
      <c r="B580" s="28" t="s">
        <v>369</v>
      </c>
      <c r="C580" s="1"/>
      <c r="D580" s="1">
        <f>SUBTOTAL(9,D579)</f>
        <v>6</v>
      </c>
      <c r="E580" s="1"/>
      <c r="F580" s="1"/>
      <c r="G580" s="1"/>
      <c r="H580" s="1"/>
      <c r="I580" s="1"/>
      <c r="J580" s="1"/>
      <c r="K580" s="1"/>
    </row>
    <row r="581" s="26" customFormat="1" hidden="1" customHeight="1" outlineLevel="2" spans="1:11">
      <c r="A581" s="27">
        <v>45496</v>
      </c>
      <c r="B581" s="1" t="s">
        <v>370</v>
      </c>
      <c r="C581" s="1" t="s">
        <v>19</v>
      </c>
      <c r="D581" s="1">
        <v>4</v>
      </c>
      <c r="E581" s="1"/>
      <c r="F581" s="1"/>
      <c r="G581" s="1"/>
      <c r="H581" s="1"/>
      <c r="I581" s="1"/>
      <c r="J581" s="1"/>
      <c r="K581" s="1"/>
    </row>
    <row r="582" s="26" customFormat="1" customHeight="1" outlineLevel="1" collapsed="1" spans="1:11">
      <c r="A582" s="27"/>
      <c r="B582" s="28" t="s">
        <v>371</v>
      </c>
      <c r="C582" s="1"/>
      <c r="D582" s="1">
        <f>SUBTOTAL(9,D581)</f>
        <v>4</v>
      </c>
      <c r="E582" s="1"/>
      <c r="F582" s="1"/>
      <c r="G582" s="1"/>
      <c r="H582" s="1"/>
      <c r="I582" s="1"/>
      <c r="J582" s="1"/>
      <c r="K582" s="1"/>
    </row>
    <row r="583" s="26" customFormat="1" hidden="1" customHeight="1" outlineLevel="2" spans="1:11">
      <c r="A583" s="27">
        <v>45496</v>
      </c>
      <c r="B583" s="1" t="s">
        <v>372</v>
      </c>
      <c r="C583" s="1" t="s">
        <v>19</v>
      </c>
      <c r="D583" s="1">
        <v>3</v>
      </c>
      <c r="E583" s="1"/>
      <c r="F583" s="1"/>
      <c r="G583" s="1"/>
      <c r="H583" s="1"/>
      <c r="I583" s="1"/>
      <c r="J583" s="1"/>
      <c r="K583" s="1"/>
    </row>
    <row r="584" s="26" customFormat="1" hidden="1" customHeight="1" outlineLevel="2" spans="1:11">
      <c r="A584" s="27">
        <v>45661</v>
      </c>
      <c r="B584" s="1" t="s">
        <v>372</v>
      </c>
      <c r="C584" s="1" t="s">
        <v>19</v>
      </c>
      <c r="D584" s="1">
        <f>E584-F584</f>
        <v>-3</v>
      </c>
      <c r="E584" s="1"/>
      <c r="F584" s="29">
        <v>3</v>
      </c>
      <c r="G584" s="1"/>
      <c r="H584" s="1" t="s">
        <v>38</v>
      </c>
      <c r="I584" s="1" t="s">
        <v>39</v>
      </c>
      <c r="J584" s="1" t="s">
        <v>39</v>
      </c>
      <c r="K584" s="1"/>
    </row>
    <row r="585" s="26" customFormat="1" customHeight="1" outlineLevel="1" collapsed="1" spans="1:11">
      <c r="A585" s="27"/>
      <c r="B585" s="28" t="s">
        <v>373</v>
      </c>
      <c r="C585" s="1"/>
      <c r="D585" s="1">
        <f>SUBTOTAL(9,D583:D584)</f>
        <v>0</v>
      </c>
      <c r="E585" s="1"/>
      <c r="F585" s="29"/>
      <c r="G585" s="1"/>
      <c r="H585" s="1"/>
      <c r="I585" s="1"/>
      <c r="J585" s="1"/>
      <c r="K585" s="1"/>
    </row>
    <row r="586" s="26" customFormat="1" hidden="1" customHeight="1" outlineLevel="2" spans="1:11">
      <c r="A586" s="27">
        <v>45496</v>
      </c>
      <c r="B586" s="1" t="s">
        <v>374</v>
      </c>
      <c r="C586" s="1" t="s">
        <v>19</v>
      </c>
      <c r="D586" s="1">
        <v>2</v>
      </c>
      <c r="E586" s="1"/>
      <c r="F586" s="1"/>
      <c r="G586" s="1"/>
      <c r="H586" s="1"/>
      <c r="I586" s="1"/>
      <c r="J586" s="1"/>
      <c r="K586" s="1"/>
    </row>
    <row r="587" s="26" customFormat="1" hidden="1" customHeight="1" outlineLevel="2" spans="1:11">
      <c r="A587" s="27">
        <v>45547</v>
      </c>
      <c r="B587" s="1" t="s">
        <v>374</v>
      </c>
      <c r="C587" s="1" t="s">
        <v>19</v>
      </c>
      <c r="D587" s="1">
        <f>E587-F587</f>
        <v>-2</v>
      </c>
      <c r="E587" s="1"/>
      <c r="F587" s="1">
        <v>2</v>
      </c>
      <c r="G587" s="1"/>
      <c r="H587" s="1" t="s">
        <v>14</v>
      </c>
      <c r="I587" s="1" t="s">
        <v>15</v>
      </c>
      <c r="J587" s="1" t="s">
        <v>29</v>
      </c>
      <c r="K587" s="1"/>
    </row>
    <row r="588" s="26" customFormat="1" customHeight="1" outlineLevel="1" collapsed="1" spans="1:11">
      <c r="A588" s="27"/>
      <c r="B588" s="28" t="s">
        <v>375</v>
      </c>
      <c r="C588" s="1"/>
      <c r="D588" s="1">
        <f>SUBTOTAL(9,D586:D587)</f>
        <v>0</v>
      </c>
      <c r="E588" s="1"/>
      <c r="F588" s="1"/>
      <c r="G588" s="1"/>
      <c r="H588" s="1"/>
      <c r="I588" s="1"/>
      <c r="J588" s="1"/>
      <c r="K588" s="1"/>
    </row>
    <row r="589" s="26" customFormat="1" hidden="1" customHeight="1" outlineLevel="2" spans="1:11">
      <c r="A589" s="27">
        <v>45496</v>
      </c>
      <c r="B589" s="1" t="s">
        <v>376</v>
      </c>
      <c r="C589" s="1" t="s">
        <v>19</v>
      </c>
      <c r="D589" s="1">
        <v>2</v>
      </c>
      <c r="E589" s="1"/>
      <c r="F589" s="1"/>
      <c r="G589" s="1"/>
      <c r="H589" s="1"/>
      <c r="I589" s="1"/>
      <c r="J589" s="1"/>
      <c r="K589" s="1"/>
    </row>
    <row r="590" s="26" customFormat="1" hidden="1" customHeight="1" outlineLevel="2" spans="1:11">
      <c r="A590" s="27">
        <v>45661</v>
      </c>
      <c r="B590" s="1" t="s">
        <v>376</v>
      </c>
      <c r="C590" s="1" t="s">
        <v>19</v>
      </c>
      <c r="D590" s="1">
        <f>E590-F590</f>
        <v>-2</v>
      </c>
      <c r="E590" s="1"/>
      <c r="F590" s="29">
        <v>2</v>
      </c>
      <c r="G590" s="1"/>
      <c r="H590" s="1" t="s">
        <v>38</v>
      </c>
      <c r="I590" s="1" t="s">
        <v>39</v>
      </c>
      <c r="J590" s="1" t="s">
        <v>39</v>
      </c>
      <c r="K590" s="1"/>
    </row>
    <row r="591" s="26" customFormat="1" customHeight="1" outlineLevel="1" collapsed="1" spans="1:11">
      <c r="A591" s="27"/>
      <c r="B591" s="28" t="s">
        <v>377</v>
      </c>
      <c r="C591" s="1"/>
      <c r="D591" s="1">
        <f>SUBTOTAL(9,D589:D590)</f>
        <v>0</v>
      </c>
      <c r="E591" s="1"/>
      <c r="F591" s="29"/>
      <c r="G591" s="1"/>
      <c r="H591" s="1"/>
      <c r="I591" s="1"/>
      <c r="J591" s="1"/>
      <c r="K591" s="1"/>
    </row>
    <row r="592" s="26" customFormat="1" hidden="1" customHeight="1" outlineLevel="2" spans="1:11">
      <c r="A592" s="27">
        <v>45496</v>
      </c>
      <c r="B592" s="1" t="s">
        <v>378</v>
      </c>
      <c r="C592" s="1" t="s">
        <v>19</v>
      </c>
      <c r="D592" s="1">
        <v>27</v>
      </c>
      <c r="E592" s="1"/>
      <c r="F592" s="1"/>
      <c r="G592" s="1"/>
      <c r="H592" s="1"/>
      <c r="I592" s="1"/>
      <c r="J592" s="1"/>
      <c r="K592" s="1"/>
    </row>
    <row r="593" s="26" customFormat="1" customHeight="1" outlineLevel="1" collapsed="1" spans="1:11">
      <c r="A593" s="27"/>
      <c r="B593" s="28" t="s">
        <v>379</v>
      </c>
      <c r="C593" s="1"/>
      <c r="D593" s="1">
        <f>SUBTOTAL(9,D592)</f>
        <v>27</v>
      </c>
      <c r="E593" s="1"/>
      <c r="F593" s="1"/>
      <c r="G593" s="1"/>
      <c r="H593" s="1"/>
      <c r="I593" s="1"/>
      <c r="J593" s="1"/>
      <c r="K593" s="1"/>
    </row>
    <row r="594" s="26" customFormat="1" hidden="1" customHeight="1" outlineLevel="2" spans="1:11">
      <c r="A594" s="27">
        <v>45496</v>
      </c>
      <c r="B594" s="1" t="s">
        <v>380</v>
      </c>
      <c r="C594" s="1" t="s">
        <v>19</v>
      </c>
      <c r="D594" s="1">
        <v>8</v>
      </c>
      <c r="E594" s="1"/>
      <c r="F594" s="1"/>
      <c r="G594" s="1"/>
      <c r="H594" s="1"/>
      <c r="I594" s="1"/>
      <c r="J594" s="1"/>
      <c r="K594" s="1"/>
    </row>
    <row r="595" s="26" customFormat="1" hidden="1" customHeight="1" outlineLevel="2" spans="1:11">
      <c r="A595" s="27">
        <v>45503</v>
      </c>
      <c r="B595" s="1" t="s">
        <v>380</v>
      </c>
      <c r="C595" s="1" t="s">
        <v>19</v>
      </c>
      <c r="D595" s="1">
        <f>E595-F595</f>
        <v>-1</v>
      </c>
      <c r="E595" s="1"/>
      <c r="F595" s="1">
        <v>1</v>
      </c>
      <c r="G595" s="1"/>
      <c r="H595" s="1" t="s">
        <v>62</v>
      </c>
      <c r="I595" s="1" t="s">
        <v>154</v>
      </c>
      <c r="J595" s="1" t="s">
        <v>155</v>
      </c>
      <c r="K595" s="1"/>
    </row>
    <row r="596" s="26" customFormat="1" hidden="1" customHeight="1" outlineLevel="2" spans="1:11">
      <c r="A596" s="27">
        <v>45510</v>
      </c>
      <c r="B596" s="1" t="s">
        <v>380</v>
      </c>
      <c r="C596" s="1" t="s">
        <v>19</v>
      </c>
      <c r="D596" s="1">
        <f>E596-F596</f>
        <v>-6</v>
      </c>
      <c r="E596" s="1"/>
      <c r="F596" s="1">
        <v>6</v>
      </c>
      <c r="G596" s="1"/>
      <c r="H596" s="1" t="s">
        <v>62</v>
      </c>
      <c r="I596" s="1" t="s">
        <v>88</v>
      </c>
      <c r="J596" s="1" t="s">
        <v>89</v>
      </c>
      <c r="K596" s="1"/>
    </row>
    <row r="597" s="26" customFormat="1" hidden="1" customHeight="1" outlineLevel="2" spans="1:11">
      <c r="A597" s="27">
        <v>45525</v>
      </c>
      <c r="B597" s="1" t="s">
        <v>380</v>
      </c>
      <c r="C597" s="1" t="s">
        <v>19</v>
      </c>
      <c r="D597" s="1">
        <f>E597-F597</f>
        <v>-1</v>
      </c>
      <c r="E597" s="1"/>
      <c r="F597" s="1">
        <v>1</v>
      </c>
      <c r="G597" s="1"/>
      <c r="H597" s="1" t="s">
        <v>62</v>
      </c>
      <c r="I597" s="1" t="s">
        <v>88</v>
      </c>
      <c r="J597" s="1" t="s">
        <v>89</v>
      </c>
      <c r="K597" s="1"/>
    </row>
    <row r="598" s="26" customFormat="1" customHeight="1" outlineLevel="1" collapsed="1" spans="1:11">
      <c r="A598" s="27"/>
      <c r="B598" s="28" t="s">
        <v>381</v>
      </c>
      <c r="C598" s="1"/>
      <c r="D598" s="1">
        <f>SUBTOTAL(9,D594:D597)</f>
        <v>0</v>
      </c>
      <c r="E598" s="1"/>
      <c r="F598" s="1"/>
      <c r="G598" s="1"/>
      <c r="H598" s="1"/>
      <c r="I598" s="1"/>
      <c r="J598" s="1"/>
      <c r="K598" s="1"/>
    </row>
    <row r="599" s="26" customFormat="1" hidden="1" customHeight="1" outlineLevel="2" spans="1:11">
      <c r="A599" s="27">
        <v>45496</v>
      </c>
      <c r="B599" s="1" t="s">
        <v>382</v>
      </c>
      <c r="C599" s="1" t="s">
        <v>19</v>
      </c>
      <c r="D599" s="1">
        <v>15</v>
      </c>
      <c r="E599" s="1"/>
      <c r="F599" s="1"/>
      <c r="G599" s="1"/>
      <c r="H599" s="1"/>
      <c r="I599" s="1"/>
      <c r="J599" s="1"/>
      <c r="K599" s="1"/>
    </row>
    <row r="600" s="26" customFormat="1" hidden="1" customHeight="1" outlineLevel="2" spans="1:11">
      <c r="A600" s="27">
        <v>45509</v>
      </c>
      <c r="B600" s="1" t="s">
        <v>382</v>
      </c>
      <c r="C600" s="1" t="s">
        <v>19</v>
      </c>
      <c r="D600" s="1">
        <f>E600-F600</f>
        <v>-1</v>
      </c>
      <c r="E600" s="1"/>
      <c r="F600" s="1">
        <v>1</v>
      </c>
      <c r="G600" s="1"/>
      <c r="H600" s="1" t="s">
        <v>62</v>
      </c>
      <c r="I600" s="1" t="s">
        <v>88</v>
      </c>
      <c r="J600" s="1" t="s">
        <v>89</v>
      </c>
      <c r="K600" s="1"/>
    </row>
    <row r="601" s="26" customFormat="1" customHeight="1" outlineLevel="1" collapsed="1" spans="1:11">
      <c r="A601" s="27"/>
      <c r="B601" s="28" t="s">
        <v>383</v>
      </c>
      <c r="C601" s="1"/>
      <c r="D601" s="1">
        <f>SUBTOTAL(9,D599:D600)</f>
        <v>14</v>
      </c>
      <c r="E601" s="1"/>
      <c r="F601" s="1"/>
      <c r="G601" s="1"/>
      <c r="H601" s="1"/>
      <c r="I601" s="1"/>
      <c r="J601" s="1"/>
      <c r="K601" s="1"/>
    </row>
    <row r="602" s="26" customFormat="1" hidden="1" customHeight="1" outlineLevel="2" spans="1:11">
      <c r="A602" s="27">
        <v>45496</v>
      </c>
      <c r="B602" s="1" t="s">
        <v>384</v>
      </c>
      <c r="C602" s="1" t="s">
        <v>19</v>
      </c>
      <c r="D602" s="1">
        <v>6</v>
      </c>
      <c r="E602" s="1"/>
      <c r="F602" s="1"/>
      <c r="G602" s="1"/>
      <c r="H602" s="1"/>
      <c r="I602" s="1"/>
      <c r="J602" s="1"/>
      <c r="K602" s="1"/>
    </row>
    <row r="603" s="26" customFormat="1" hidden="1" customHeight="1" outlineLevel="2" spans="1:11">
      <c r="A603" s="27">
        <v>45509</v>
      </c>
      <c r="B603" s="1" t="s">
        <v>384</v>
      </c>
      <c r="C603" s="1" t="s">
        <v>19</v>
      </c>
      <c r="D603" s="1">
        <f>E603-F603</f>
        <v>-1</v>
      </c>
      <c r="E603" s="1"/>
      <c r="F603" s="1">
        <v>1</v>
      </c>
      <c r="G603" s="1"/>
      <c r="H603" s="1" t="s">
        <v>62</v>
      </c>
      <c r="I603" s="1" t="s">
        <v>88</v>
      </c>
      <c r="J603" s="1" t="s">
        <v>89</v>
      </c>
      <c r="K603" s="1"/>
    </row>
    <row r="604" s="26" customFormat="1" hidden="1" customHeight="1" outlineLevel="2" spans="1:11">
      <c r="A604" s="27">
        <v>45661</v>
      </c>
      <c r="B604" s="1" t="s">
        <v>384</v>
      </c>
      <c r="C604" s="1" t="s">
        <v>19</v>
      </c>
      <c r="D604" s="1">
        <f>E604-F604</f>
        <v>-6</v>
      </c>
      <c r="E604" s="1"/>
      <c r="F604" s="29">
        <v>6</v>
      </c>
      <c r="G604" s="1"/>
      <c r="H604" s="1" t="s">
        <v>38</v>
      </c>
      <c r="I604" s="1" t="s">
        <v>39</v>
      </c>
      <c r="J604" s="1" t="s">
        <v>39</v>
      </c>
      <c r="K604" s="1"/>
    </row>
    <row r="605" s="26" customFormat="1" customHeight="1" outlineLevel="1" collapsed="1" spans="1:11">
      <c r="A605" s="27"/>
      <c r="B605" s="28" t="s">
        <v>385</v>
      </c>
      <c r="C605" s="1"/>
      <c r="D605" s="1">
        <f>SUBTOTAL(9,D602:D604)</f>
        <v>-1</v>
      </c>
      <c r="E605" s="1"/>
      <c r="F605" s="29"/>
      <c r="G605" s="1"/>
      <c r="H605" s="1"/>
      <c r="I605" s="1"/>
      <c r="J605" s="1"/>
      <c r="K605" s="1"/>
    </row>
    <row r="606" s="26" customFormat="1" hidden="1" customHeight="1" outlineLevel="2" spans="1:11">
      <c r="A606" s="27">
        <v>45496</v>
      </c>
      <c r="B606" s="1" t="s">
        <v>386</v>
      </c>
      <c r="C606" s="1" t="s">
        <v>19</v>
      </c>
      <c r="D606" s="1">
        <v>4</v>
      </c>
      <c r="E606" s="1"/>
      <c r="F606" s="1"/>
      <c r="G606" s="1"/>
      <c r="H606" s="1"/>
      <c r="I606" s="1"/>
      <c r="J606" s="1"/>
      <c r="K606" s="1"/>
    </row>
    <row r="607" s="26" customFormat="1" hidden="1" customHeight="1" outlineLevel="2" spans="1:11">
      <c r="A607" s="27">
        <v>45661</v>
      </c>
      <c r="B607" s="1" t="s">
        <v>386</v>
      </c>
      <c r="C607" s="1" t="s">
        <v>19</v>
      </c>
      <c r="D607" s="1">
        <f>E607-F607</f>
        <v>-4</v>
      </c>
      <c r="E607" s="1"/>
      <c r="F607" s="29">
        <v>4</v>
      </c>
      <c r="G607" s="1"/>
      <c r="H607" s="1" t="s">
        <v>38</v>
      </c>
      <c r="I607" s="1" t="s">
        <v>39</v>
      </c>
      <c r="J607" s="1" t="s">
        <v>39</v>
      </c>
      <c r="K607" s="1"/>
    </row>
    <row r="608" s="26" customFormat="1" customHeight="1" outlineLevel="1" collapsed="1" spans="1:11">
      <c r="A608" s="27"/>
      <c r="B608" s="28" t="s">
        <v>387</v>
      </c>
      <c r="C608" s="1"/>
      <c r="D608" s="1">
        <f>SUBTOTAL(9,D606:D607)</f>
        <v>0</v>
      </c>
      <c r="E608" s="1"/>
      <c r="F608" s="29"/>
      <c r="G608" s="1"/>
      <c r="H608" s="1"/>
      <c r="I608" s="1"/>
      <c r="J608" s="1"/>
      <c r="K608" s="1"/>
    </row>
    <row r="609" s="26" customFormat="1" hidden="1" customHeight="1" outlineLevel="2" spans="1:11">
      <c r="A609" s="27">
        <v>45496</v>
      </c>
      <c r="B609" s="1" t="s">
        <v>388</v>
      </c>
      <c r="C609" s="1" t="s">
        <v>19</v>
      </c>
      <c r="D609" s="1">
        <v>42</v>
      </c>
      <c r="E609" s="1"/>
      <c r="F609" s="1"/>
      <c r="G609" s="1"/>
      <c r="H609" s="1"/>
      <c r="I609" s="1"/>
      <c r="J609" s="1"/>
      <c r="K609" s="1"/>
    </row>
    <row r="610" s="26" customFormat="1" customHeight="1" outlineLevel="1" collapsed="1" spans="1:11">
      <c r="A610" s="27"/>
      <c r="B610" s="28" t="s">
        <v>389</v>
      </c>
      <c r="C610" s="1"/>
      <c r="D610" s="1">
        <f>SUBTOTAL(9,D609)</f>
        <v>42</v>
      </c>
      <c r="E610" s="1"/>
      <c r="F610" s="1"/>
      <c r="G610" s="1"/>
      <c r="H610" s="1"/>
      <c r="I610" s="1"/>
      <c r="J610" s="1"/>
      <c r="K610" s="1"/>
    </row>
    <row r="611" s="26" customFormat="1" hidden="1" customHeight="1" outlineLevel="2" spans="1:11">
      <c r="A611" s="27">
        <v>45496</v>
      </c>
      <c r="B611" s="1" t="s">
        <v>390</v>
      </c>
      <c r="C611" s="1" t="s">
        <v>19</v>
      </c>
      <c r="D611" s="1">
        <v>2</v>
      </c>
      <c r="E611" s="1"/>
      <c r="F611" s="1"/>
      <c r="G611" s="1"/>
      <c r="H611" s="1"/>
      <c r="I611" s="1"/>
      <c r="J611" s="1"/>
      <c r="K611" s="1"/>
    </row>
    <row r="612" s="26" customFormat="1" hidden="1" customHeight="1" outlineLevel="2" spans="1:11">
      <c r="A612" s="27">
        <v>45526</v>
      </c>
      <c r="B612" s="1" t="s">
        <v>390</v>
      </c>
      <c r="C612" s="1" t="s">
        <v>19</v>
      </c>
      <c r="D612" s="1">
        <f>E612-F612</f>
        <v>-2</v>
      </c>
      <c r="E612" s="1"/>
      <c r="F612" s="1">
        <v>2</v>
      </c>
      <c r="G612" s="1"/>
      <c r="H612" s="1" t="s">
        <v>62</v>
      </c>
      <c r="I612" s="1" t="s">
        <v>88</v>
      </c>
      <c r="J612" s="1" t="s">
        <v>89</v>
      </c>
      <c r="K612" s="1"/>
    </row>
    <row r="613" s="26" customFormat="1" customHeight="1" outlineLevel="1" collapsed="1" spans="1:11">
      <c r="A613" s="27"/>
      <c r="B613" s="28" t="s">
        <v>391</v>
      </c>
      <c r="C613" s="1"/>
      <c r="D613" s="1">
        <f>SUBTOTAL(9,D611:D612)</f>
        <v>0</v>
      </c>
      <c r="E613" s="1"/>
      <c r="F613" s="1"/>
      <c r="G613" s="1"/>
      <c r="H613" s="1"/>
      <c r="I613" s="1"/>
      <c r="J613" s="1"/>
      <c r="K613" s="1"/>
    </row>
    <row r="614" s="26" customFormat="1" hidden="1" customHeight="1" outlineLevel="2" spans="1:11">
      <c r="A614" s="27">
        <v>45496</v>
      </c>
      <c r="B614" s="1" t="s">
        <v>392</v>
      </c>
      <c r="C614" s="1" t="s">
        <v>19</v>
      </c>
      <c r="D614" s="1">
        <f t="shared" ref="D614:D621" si="7">E614-F614</f>
        <v>300</v>
      </c>
      <c r="E614" s="1">
        <v>300</v>
      </c>
      <c r="F614" s="1"/>
      <c r="G614" s="1" t="s">
        <v>61</v>
      </c>
      <c r="H614" s="1"/>
      <c r="I614" s="1"/>
      <c r="J614" s="1"/>
      <c r="K614" s="1"/>
    </row>
    <row r="615" s="26" customFormat="1" hidden="1" customHeight="1" outlineLevel="2" spans="1:11">
      <c r="A615" s="27">
        <v>45513</v>
      </c>
      <c r="B615" s="1" t="s">
        <v>392</v>
      </c>
      <c r="C615" s="1" t="s">
        <v>19</v>
      </c>
      <c r="D615" s="1">
        <f t="shared" si="7"/>
        <v>-40</v>
      </c>
      <c r="E615" s="1"/>
      <c r="F615" s="1">
        <v>40</v>
      </c>
      <c r="G615" s="1"/>
      <c r="H615" s="1" t="s">
        <v>62</v>
      </c>
      <c r="I615" s="1" t="s">
        <v>88</v>
      </c>
      <c r="J615" s="1" t="s">
        <v>89</v>
      </c>
      <c r="K615" s="1"/>
    </row>
    <row r="616" s="26" customFormat="1" hidden="1" customHeight="1" outlineLevel="2" spans="1:11">
      <c r="A616" s="27">
        <v>45525</v>
      </c>
      <c r="B616" s="1" t="s">
        <v>392</v>
      </c>
      <c r="C616" s="1" t="s">
        <v>19</v>
      </c>
      <c r="D616" s="1">
        <f t="shared" si="7"/>
        <v>-4</v>
      </c>
      <c r="E616" s="1"/>
      <c r="F616" s="1">
        <v>4</v>
      </c>
      <c r="G616" s="1"/>
      <c r="H616" s="1" t="s">
        <v>62</v>
      </c>
      <c r="I616" s="1" t="s">
        <v>88</v>
      </c>
      <c r="J616" s="1" t="s">
        <v>89</v>
      </c>
      <c r="K616" s="1"/>
    </row>
    <row r="617" s="26" customFormat="1" hidden="1" customHeight="1" outlineLevel="2" spans="1:11">
      <c r="A617" s="27">
        <v>45526</v>
      </c>
      <c r="B617" s="1" t="s">
        <v>392</v>
      </c>
      <c r="C617" s="1" t="s">
        <v>19</v>
      </c>
      <c r="D617" s="1">
        <f t="shared" si="7"/>
        <v>-2</v>
      </c>
      <c r="E617" s="1"/>
      <c r="F617" s="1">
        <v>2</v>
      </c>
      <c r="G617" s="1"/>
      <c r="H617" s="1" t="s">
        <v>62</v>
      </c>
      <c r="I617" s="1" t="s">
        <v>88</v>
      </c>
      <c r="J617" s="1" t="s">
        <v>89</v>
      </c>
      <c r="K617" s="1"/>
    </row>
    <row r="618" s="26" customFormat="1" hidden="1" customHeight="1" outlineLevel="2" spans="1:11">
      <c r="A618" s="27">
        <v>45547</v>
      </c>
      <c r="B618" s="1" t="s">
        <v>392</v>
      </c>
      <c r="C618" s="1" t="s">
        <v>19</v>
      </c>
      <c r="D618" s="1">
        <f t="shared" si="7"/>
        <v>-1</v>
      </c>
      <c r="E618" s="1"/>
      <c r="F618" s="1">
        <v>1</v>
      </c>
      <c r="G618" s="1"/>
      <c r="H618" s="1" t="s">
        <v>62</v>
      </c>
      <c r="I618" s="1" t="s">
        <v>88</v>
      </c>
      <c r="J618" s="1" t="s">
        <v>89</v>
      </c>
      <c r="K618" s="1"/>
    </row>
    <row r="619" s="26" customFormat="1" hidden="1" customHeight="1" outlineLevel="2" spans="1:11">
      <c r="A619" s="27">
        <v>45623</v>
      </c>
      <c r="B619" s="1" t="s">
        <v>392</v>
      </c>
      <c r="C619" s="1" t="s">
        <v>19</v>
      </c>
      <c r="D619" s="1">
        <f t="shared" si="7"/>
        <v>-9</v>
      </c>
      <c r="E619" s="1"/>
      <c r="F619" s="1">
        <v>9</v>
      </c>
      <c r="G619" s="1"/>
      <c r="H619" s="1" t="s">
        <v>156</v>
      </c>
      <c r="I619" s="1" t="s">
        <v>157</v>
      </c>
      <c r="J619" s="1" t="s">
        <v>89</v>
      </c>
      <c r="K619" s="1"/>
    </row>
    <row r="620" s="26" customFormat="1" hidden="1" customHeight="1" outlineLevel="2" spans="1:11">
      <c r="A620" s="27">
        <v>45636</v>
      </c>
      <c r="B620" s="1" t="s">
        <v>392</v>
      </c>
      <c r="C620" s="1" t="s">
        <v>19</v>
      </c>
      <c r="D620" s="1">
        <f t="shared" si="7"/>
        <v>-20</v>
      </c>
      <c r="E620" s="1"/>
      <c r="F620" s="1">
        <v>20</v>
      </c>
      <c r="G620" s="1"/>
      <c r="H620" s="1" t="s">
        <v>158</v>
      </c>
      <c r="I620" s="1" t="s">
        <v>157</v>
      </c>
      <c r="J620" s="1" t="s">
        <v>89</v>
      </c>
      <c r="K620" s="1"/>
    </row>
    <row r="621" s="26" customFormat="1" hidden="1" customHeight="1" outlineLevel="2" spans="1:11">
      <c r="A621" s="27">
        <v>46022</v>
      </c>
      <c r="B621" s="1" t="s">
        <v>392</v>
      </c>
      <c r="C621" s="1" t="s">
        <v>19</v>
      </c>
      <c r="D621" s="1">
        <f t="shared" si="7"/>
        <v>-200</v>
      </c>
      <c r="E621" s="1"/>
      <c r="F621" s="1">
        <v>200</v>
      </c>
      <c r="G621" s="1"/>
      <c r="H621" s="1" t="s">
        <v>38</v>
      </c>
      <c r="I621" s="1" t="s">
        <v>39</v>
      </c>
      <c r="J621" s="1" t="s">
        <v>39</v>
      </c>
      <c r="K621" s="1"/>
    </row>
    <row r="622" s="26" customFormat="1" customHeight="1" outlineLevel="1" collapsed="1" spans="1:11">
      <c r="A622" s="27"/>
      <c r="B622" s="28" t="s">
        <v>393</v>
      </c>
      <c r="C622" s="1"/>
      <c r="D622" s="1">
        <f>SUBTOTAL(9,D614:D621)</f>
        <v>24</v>
      </c>
      <c r="E622" s="1"/>
      <c r="F622" s="1"/>
      <c r="G622" s="1"/>
      <c r="H622" s="1"/>
      <c r="I622" s="1"/>
      <c r="J622" s="1"/>
      <c r="K622" s="1"/>
    </row>
    <row r="623" s="26" customFormat="1" hidden="1" customHeight="1" outlineLevel="2" spans="1:11">
      <c r="A623" s="27">
        <v>45496</v>
      </c>
      <c r="B623" s="1" t="s">
        <v>394</v>
      </c>
      <c r="C623" s="1" t="s">
        <v>19</v>
      </c>
      <c r="D623" s="1">
        <v>5</v>
      </c>
      <c r="E623" s="1"/>
      <c r="F623" s="1"/>
      <c r="G623" s="1"/>
      <c r="H623" s="1"/>
      <c r="I623" s="1"/>
      <c r="J623" s="1"/>
      <c r="K623" s="1"/>
    </row>
    <row r="624" s="26" customFormat="1" customHeight="1" outlineLevel="1" collapsed="1" spans="1:11">
      <c r="A624" s="27"/>
      <c r="B624" s="28" t="s">
        <v>395</v>
      </c>
      <c r="C624" s="1"/>
      <c r="D624" s="1">
        <f>SUBTOTAL(9,D623)</f>
        <v>5</v>
      </c>
      <c r="E624" s="1"/>
      <c r="F624" s="1"/>
      <c r="G624" s="1"/>
      <c r="H624" s="1"/>
      <c r="I624" s="1"/>
      <c r="J624" s="1"/>
      <c r="K624" s="1"/>
    </row>
    <row r="625" s="26" customFormat="1" hidden="1" customHeight="1" outlineLevel="2" spans="1:11">
      <c r="A625" s="27">
        <v>45496</v>
      </c>
      <c r="B625" s="1" t="s">
        <v>396</v>
      </c>
      <c r="C625" s="1" t="s">
        <v>19</v>
      </c>
      <c r="D625" s="1">
        <v>366</v>
      </c>
      <c r="E625" s="1"/>
      <c r="F625" s="1"/>
      <c r="G625" s="1"/>
      <c r="H625" s="1"/>
      <c r="I625" s="1"/>
      <c r="J625" s="1"/>
      <c r="K625" s="1"/>
    </row>
    <row r="626" s="26" customFormat="1" hidden="1" customHeight="1" outlineLevel="2" spans="1:11">
      <c r="A626" s="27">
        <v>45661</v>
      </c>
      <c r="B626" s="1" t="s">
        <v>396</v>
      </c>
      <c r="C626" s="1" t="s">
        <v>19</v>
      </c>
      <c r="D626" s="1">
        <f>E626-F626</f>
        <v>-18</v>
      </c>
      <c r="E626" s="1"/>
      <c r="F626" s="29">
        <v>18</v>
      </c>
      <c r="G626" s="1"/>
      <c r="H626" s="1" t="s">
        <v>38</v>
      </c>
      <c r="I626" s="1" t="s">
        <v>39</v>
      </c>
      <c r="J626" s="1" t="s">
        <v>39</v>
      </c>
      <c r="K626" s="1"/>
    </row>
    <row r="627" s="26" customFormat="1" hidden="1" customHeight="1" outlineLevel="2" spans="1:11">
      <c r="A627" s="27">
        <v>45661</v>
      </c>
      <c r="B627" s="1" t="s">
        <v>396</v>
      </c>
      <c r="C627" s="1" t="s">
        <v>19</v>
      </c>
      <c r="D627" s="1">
        <f>E627-F627</f>
        <v>-12</v>
      </c>
      <c r="E627" s="1"/>
      <c r="F627" s="29">
        <v>12</v>
      </c>
      <c r="G627" s="1"/>
      <c r="H627" s="1" t="s">
        <v>38</v>
      </c>
      <c r="I627" s="1" t="s">
        <v>39</v>
      </c>
      <c r="J627" s="1" t="s">
        <v>39</v>
      </c>
      <c r="K627" s="1"/>
    </row>
    <row r="628" s="26" customFormat="1" hidden="1" customHeight="1" outlineLevel="2" spans="1:11">
      <c r="A628" s="27">
        <v>45661</v>
      </c>
      <c r="B628" s="1" t="s">
        <v>396</v>
      </c>
      <c r="C628" s="1" t="s">
        <v>19</v>
      </c>
      <c r="D628" s="1">
        <f>E628-F628</f>
        <v>-48</v>
      </c>
      <c r="E628" s="1"/>
      <c r="F628" s="29">
        <v>48</v>
      </c>
      <c r="G628" s="1"/>
      <c r="H628" s="1" t="s">
        <v>38</v>
      </c>
      <c r="I628" s="1" t="s">
        <v>39</v>
      </c>
      <c r="J628" s="1" t="s">
        <v>39</v>
      </c>
      <c r="K628" s="1"/>
    </row>
    <row r="629" s="26" customFormat="1" customHeight="1" outlineLevel="1" collapsed="1" spans="1:11">
      <c r="A629" s="27"/>
      <c r="B629" s="28" t="s">
        <v>397</v>
      </c>
      <c r="C629" s="1"/>
      <c r="D629" s="1">
        <f>SUBTOTAL(9,D625:D628)</f>
        <v>288</v>
      </c>
      <c r="E629" s="1"/>
      <c r="F629" s="29"/>
      <c r="G629" s="1"/>
      <c r="H629" s="1"/>
      <c r="I629" s="1"/>
      <c r="J629" s="1"/>
      <c r="K629" s="1"/>
    </row>
    <row r="630" s="26" customFormat="1" hidden="1" customHeight="1" outlineLevel="2" spans="1:11">
      <c r="A630" s="27">
        <v>45496</v>
      </c>
      <c r="B630" s="1" t="s">
        <v>398</v>
      </c>
      <c r="C630" s="1" t="s">
        <v>19</v>
      </c>
      <c r="D630" s="1">
        <v>7</v>
      </c>
      <c r="E630" s="1"/>
      <c r="F630" s="1"/>
      <c r="G630" s="1"/>
      <c r="H630" s="1"/>
      <c r="I630" s="1"/>
      <c r="J630" s="1"/>
      <c r="K630" s="1"/>
    </row>
    <row r="631" s="26" customFormat="1" hidden="1" customHeight="1" outlineLevel="2" spans="1:11">
      <c r="A631" s="27">
        <v>45609</v>
      </c>
      <c r="B631" s="1" t="s">
        <v>398</v>
      </c>
      <c r="C631" s="1" t="s">
        <v>19</v>
      </c>
      <c r="D631" s="1">
        <f>E631-F631</f>
        <v>-6</v>
      </c>
      <c r="E631" s="1"/>
      <c r="F631" s="1">
        <v>6</v>
      </c>
      <c r="G631" s="1"/>
      <c r="H631" s="1" t="s">
        <v>14</v>
      </c>
      <c r="I631" s="1" t="s">
        <v>165</v>
      </c>
      <c r="J631" s="1" t="s">
        <v>166</v>
      </c>
      <c r="K631" s="1"/>
    </row>
    <row r="632" s="26" customFormat="1" hidden="1" customHeight="1" outlineLevel="2" spans="1:11">
      <c r="A632" s="27">
        <v>45661</v>
      </c>
      <c r="B632" s="1" t="s">
        <v>398</v>
      </c>
      <c r="C632" s="1" t="s">
        <v>19</v>
      </c>
      <c r="D632" s="1">
        <f>E632-F632</f>
        <v>-7</v>
      </c>
      <c r="E632" s="1"/>
      <c r="F632" s="29">
        <v>7</v>
      </c>
      <c r="G632" s="1"/>
      <c r="H632" s="1" t="s">
        <v>38</v>
      </c>
      <c r="I632" s="1" t="s">
        <v>39</v>
      </c>
      <c r="J632" s="1" t="s">
        <v>39</v>
      </c>
      <c r="K632" s="1"/>
    </row>
    <row r="633" s="26" customFormat="1" customHeight="1" outlineLevel="1" collapsed="1" spans="1:11">
      <c r="A633" s="27"/>
      <c r="B633" s="28" t="s">
        <v>399</v>
      </c>
      <c r="C633" s="1"/>
      <c r="D633" s="1">
        <f>SUBTOTAL(9,D630:D632)</f>
        <v>-6</v>
      </c>
      <c r="E633" s="1"/>
      <c r="F633" s="29"/>
      <c r="G633" s="1"/>
      <c r="H633" s="1"/>
      <c r="I633" s="1"/>
      <c r="J633" s="1"/>
      <c r="K633" s="1"/>
    </row>
    <row r="634" s="26" customFormat="1" hidden="1" customHeight="1" outlineLevel="2" spans="1:11">
      <c r="A634" s="27">
        <v>45496</v>
      </c>
      <c r="B634" s="1" t="s">
        <v>400</v>
      </c>
      <c r="C634" s="1" t="s">
        <v>19</v>
      </c>
      <c r="D634" s="1">
        <v>101</v>
      </c>
      <c r="E634" s="1"/>
      <c r="F634" s="1"/>
      <c r="G634" s="1"/>
      <c r="H634" s="1"/>
      <c r="I634" s="1"/>
      <c r="J634" s="1"/>
      <c r="K634" s="1"/>
    </row>
    <row r="635" s="26" customFormat="1" hidden="1" customHeight="1" outlineLevel="2" spans="1:11">
      <c r="A635" s="27">
        <v>45661</v>
      </c>
      <c r="B635" s="1" t="s">
        <v>400</v>
      </c>
      <c r="C635" s="1" t="s">
        <v>19</v>
      </c>
      <c r="D635" s="1">
        <f>E635-F635</f>
        <v>-3</v>
      </c>
      <c r="E635" s="1"/>
      <c r="F635" s="29">
        <v>3</v>
      </c>
      <c r="G635" s="1"/>
      <c r="H635" s="1" t="s">
        <v>38</v>
      </c>
      <c r="I635" s="1" t="s">
        <v>39</v>
      </c>
      <c r="J635" s="1" t="s">
        <v>39</v>
      </c>
      <c r="K635" s="1"/>
    </row>
    <row r="636" s="26" customFormat="1" customHeight="1" outlineLevel="1" collapsed="1" spans="1:11">
      <c r="A636" s="27"/>
      <c r="B636" s="28" t="s">
        <v>401</v>
      </c>
      <c r="C636" s="1"/>
      <c r="D636" s="1">
        <f>SUBTOTAL(9,D634:D635)</f>
        <v>98</v>
      </c>
      <c r="E636" s="1"/>
      <c r="F636" s="29"/>
      <c r="G636" s="1"/>
      <c r="H636" s="1"/>
      <c r="I636" s="1"/>
      <c r="J636" s="1"/>
      <c r="K636" s="1"/>
    </row>
    <row r="637" s="26" customFormat="1" hidden="1" customHeight="1" outlineLevel="2" spans="1:11">
      <c r="A637" s="27">
        <v>45496</v>
      </c>
      <c r="B637" s="1" t="s">
        <v>402</v>
      </c>
      <c r="C637" s="1" t="s">
        <v>19</v>
      </c>
      <c r="D637" s="1">
        <v>127</v>
      </c>
      <c r="E637" s="1"/>
      <c r="F637" s="1"/>
      <c r="G637" s="1"/>
      <c r="H637" s="1"/>
      <c r="I637" s="1"/>
      <c r="J637" s="1"/>
      <c r="K637" s="1"/>
    </row>
    <row r="638" s="26" customFormat="1" hidden="1" customHeight="1" outlineLevel="2" spans="1:11">
      <c r="A638" s="27">
        <v>45661</v>
      </c>
      <c r="B638" s="1" t="s">
        <v>402</v>
      </c>
      <c r="C638" s="1" t="s">
        <v>19</v>
      </c>
      <c r="D638" s="1">
        <f>E638-F638</f>
        <v>-2</v>
      </c>
      <c r="E638" s="1"/>
      <c r="F638" s="29">
        <v>2</v>
      </c>
      <c r="G638" s="1"/>
      <c r="H638" s="1" t="s">
        <v>38</v>
      </c>
      <c r="I638" s="1" t="s">
        <v>39</v>
      </c>
      <c r="J638" s="1" t="s">
        <v>39</v>
      </c>
      <c r="K638" s="1"/>
    </row>
    <row r="639" s="26" customFormat="1" hidden="1" customHeight="1" outlineLevel="2" spans="1:11">
      <c r="A639" s="27">
        <v>45661</v>
      </c>
      <c r="B639" s="1" t="s">
        <v>402</v>
      </c>
      <c r="C639" s="1" t="s">
        <v>19</v>
      </c>
      <c r="D639" s="1">
        <f>E639-F639</f>
        <v>-4</v>
      </c>
      <c r="E639" s="1"/>
      <c r="F639" s="29">
        <v>4</v>
      </c>
      <c r="G639" s="1"/>
      <c r="H639" s="1" t="s">
        <v>38</v>
      </c>
      <c r="I639" s="1" t="s">
        <v>39</v>
      </c>
      <c r="J639" s="1" t="s">
        <v>39</v>
      </c>
      <c r="K639" s="1"/>
    </row>
    <row r="640" s="26" customFormat="1" hidden="1" customHeight="1" outlineLevel="2" spans="1:11">
      <c r="A640" s="27">
        <v>45661</v>
      </c>
      <c r="B640" s="1" t="s">
        <v>402</v>
      </c>
      <c r="C640" s="1" t="s">
        <v>19</v>
      </c>
      <c r="D640" s="1">
        <f>E640-F640</f>
        <v>-4</v>
      </c>
      <c r="E640" s="1"/>
      <c r="F640" s="29">
        <v>4</v>
      </c>
      <c r="G640" s="1"/>
      <c r="H640" s="1" t="s">
        <v>38</v>
      </c>
      <c r="I640" s="1" t="s">
        <v>39</v>
      </c>
      <c r="J640" s="1" t="s">
        <v>39</v>
      </c>
      <c r="K640" s="1"/>
    </row>
    <row r="641" s="26" customFormat="1" customHeight="1" outlineLevel="1" collapsed="1" spans="1:11">
      <c r="A641" s="27"/>
      <c r="B641" s="28" t="s">
        <v>403</v>
      </c>
      <c r="C641" s="1"/>
      <c r="D641" s="1">
        <f>SUBTOTAL(9,D637:D640)</f>
        <v>117</v>
      </c>
      <c r="E641" s="1"/>
      <c r="F641" s="29"/>
      <c r="G641" s="1"/>
      <c r="H641" s="1"/>
      <c r="I641" s="1"/>
      <c r="J641" s="1"/>
      <c r="K641" s="1"/>
    </row>
    <row r="642" s="26" customFormat="1" hidden="1" customHeight="1" outlineLevel="2" spans="1:11">
      <c r="A642" s="27">
        <v>45496</v>
      </c>
      <c r="B642" s="1" t="s">
        <v>404</v>
      </c>
      <c r="C642" s="1" t="s">
        <v>19</v>
      </c>
      <c r="D642" s="1">
        <v>119</v>
      </c>
      <c r="E642" s="1"/>
      <c r="F642" s="1"/>
      <c r="G642" s="1"/>
      <c r="H642" s="1"/>
      <c r="I642" s="1"/>
      <c r="J642" s="1"/>
      <c r="K642" s="1"/>
    </row>
    <row r="643" s="26" customFormat="1" hidden="1" customHeight="1" outlineLevel="2" spans="1:11">
      <c r="A643" s="27">
        <v>45496</v>
      </c>
      <c r="B643" s="1" t="s">
        <v>404</v>
      </c>
      <c r="C643" s="1" t="s">
        <v>19</v>
      </c>
      <c r="D643" s="1">
        <f>E643-F643</f>
        <v>-100</v>
      </c>
      <c r="E643" s="1"/>
      <c r="F643" s="1">
        <v>100</v>
      </c>
      <c r="G643" s="1"/>
      <c r="H643" s="1" t="s">
        <v>174</v>
      </c>
      <c r="I643" s="1" t="s">
        <v>15</v>
      </c>
      <c r="J643" s="1" t="s">
        <v>16</v>
      </c>
      <c r="K643" s="1"/>
    </row>
    <row r="644" s="26" customFormat="1" hidden="1" customHeight="1" outlineLevel="2" spans="1:11">
      <c r="A644" s="27">
        <v>45533</v>
      </c>
      <c r="B644" s="1" t="s">
        <v>404</v>
      </c>
      <c r="C644" s="1" t="s">
        <v>19</v>
      </c>
      <c r="D644" s="1">
        <f>E644-F644</f>
        <v>-3</v>
      </c>
      <c r="E644" s="1"/>
      <c r="F644" s="1">
        <v>3</v>
      </c>
      <c r="G644" s="1"/>
      <c r="H644" s="1" t="s">
        <v>62</v>
      </c>
      <c r="I644" s="1" t="s">
        <v>88</v>
      </c>
      <c r="J644" s="1" t="s">
        <v>89</v>
      </c>
      <c r="K644" s="1"/>
    </row>
    <row r="645" s="26" customFormat="1" hidden="1" customHeight="1" outlineLevel="2" spans="1:11">
      <c r="A645" s="27">
        <v>45546</v>
      </c>
      <c r="B645" s="1" t="s">
        <v>404</v>
      </c>
      <c r="C645" s="1" t="s">
        <v>19</v>
      </c>
      <c r="D645" s="1">
        <f>E645-F645</f>
        <v>-13</v>
      </c>
      <c r="E645" s="1"/>
      <c r="F645" s="1">
        <v>13</v>
      </c>
      <c r="G645" s="1"/>
      <c r="H645" s="1" t="s">
        <v>62</v>
      </c>
      <c r="I645" s="1" t="s">
        <v>88</v>
      </c>
      <c r="J645" s="1" t="s">
        <v>89</v>
      </c>
      <c r="K645" s="1"/>
    </row>
    <row r="646" s="26" customFormat="1" hidden="1" customHeight="1" outlineLevel="2" spans="1:11">
      <c r="A646" s="27">
        <v>45560</v>
      </c>
      <c r="B646" s="1" t="s">
        <v>404</v>
      </c>
      <c r="C646" s="1" t="s">
        <v>19</v>
      </c>
      <c r="D646" s="1">
        <f>E646-F646</f>
        <v>-1</v>
      </c>
      <c r="E646" s="1"/>
      <c r="F646" s="1">
        <v>1</v>
      </c>
      <c r="G646" s="1"/>
      <c r="H646" s="1" t="s">
        <v>156</v>
      </c>
      <c r="I646" s="1" t="s">
        <v>157</v>
      </c>
      <c r="J646" s="1" t="s">
        <v>89</v>
      </c>
      <c r="K646" s="1"/>
    </row>
    <row r="647" s="26" customFormat="1" hidden="1" customHeight="1" outlineLevel="2" spans="1:11">
      <c r="A647" s="27">
        <v>45623</v>
      </c>
      <c r="B647" s="1" t="s">
        <v>404</v>
      </c>
      <c r="C647" s="1" t="s">
        <v>19</v>
      </c>
      <c r="D647" s="1">
        <f>E647-F647</f>
        <v>-2</v>
      </c>
      <c r="E647" s="1"/>
      <c r="F647" s="1">
        <v>2</v>
      </c>
      <c r="G647" s="1"/>
      <c r="H647" s="1" t="s">
        <v>62</v>
      </c>
      <c r="I647" s="1" t="s">
        <v>92</v>
      </c>
      <c r="J647" s="1" t="s">
        <v>89</v>
      </c>
      <c r="K647" s="1"/>
    </row>
    <row r="648" s="26" customFormat="1" customHeight="1" outlineLevel="1" collapsed="1" spans="1:11">
      <c r="A648" s="27"/>
      <c r="B648" s="28" t="s">
        <v>40</v>
      </c>
      <c r="C648" s="1"/>
      <c r="D648" s="1">
        <f>SUBTOTAL(9,D642:D647)</f>
        <v>0</v>
      </c>
      <c r="E648" s="1"/>
      <c r="F648" s="1"/>
      <c r="G648" s="1"/>
      <c r="H648" s="1"/>
      <c r="I648" s="1"/>
      <c r="J648" s="1"/>
      <c r="K648" s="1"/>
    </row>
    <row r="649" s="26" customFormat="1" hidden="1" customHeight="1" outlineLevel="2" spans="1:11">
      <c r="A649" s="27">
        <v>45496</v>
      </c>
      <c r="B649" s="1" t="s">
        <v>405</v>
      </c>
      <c r="C649" s="1" t="s">
        <v>19</v>
      </c>
      <c r="D649" s="1">
        <v>243</v>
      </c>
      <c r="E649" s="1"/>
      <c r="F649" s="1"/>
      <c r="G649" s="1"/>
      <c r="H649" s="1"/>
      <c r="I649" s="1"/>
      <c r="J649" s="1"/>
      <c r="K649" s="1"/>
    </row>
    <row r="650" s="26" customFormat="1" hidden="1" customHeight="1" outlineLevel="2" spans="1:11">
      <c r="A650" s="27">
        <v>45496</v>
      </c>
      <c r="B650" s="1" t="s">
        <v>405</v>
      </c>
      <c r="C650" s="1" t="s">
        <v>19</v>
      </c>
      <c r="D650" s="1">
        <f t="shared" ref="D650:D657" si="8">E650-F650</f>
        <v>-130</v>
      </c>
      <c r="E650" s="1"/>
      <c r="F650" s="1">
        <v>130</v>
      </c>
      <c r="G650" s="1"/>
      <c r="H650" s="1" t="s">
        <v>174</v>
      </c>
      <c r="I650" s="1" t="s">
        <v>15</v>
      </c>
      <c r="J650" s="1" t="s">
        <v>16</v>
      </c>
      <c r="K650" s="1"/>
    </row>
    <row r="651" s="26" customFormat="1" hidden="1" customHeight="1" outlineLevel="2" spans="1:11">
      <c r="A651" s="27">
        <v>45498</v>
      </c>
      <c r="B651" s="1" t="s">
        <v>405</v>
      </c>
      <c r="C651" s="1" t="s">
        <v>19</v>
      </c>
      <c r="D651" s="1">
        <f t="shared" si="8"/>
        <v>-16</v>
      </c>
      <c r="E651" s="1"/>
      <c r="F651" s="1">
        <v>16</v>
      </c>
      <c r="G651" s="1"/>
      <c r="H651" s="1" t="s">
        <v>62</v>
      </c>
      <c r="I651" s="1" t="s">
        <v>88</v>
      </c>
      <c r="J651" s="1" t="s">
        <v>89</v>
      </c>
      <c r="K651" s="1"/>
    </row>
    <row r="652" s="26" customFormat="1" hidden="1" customHeight="1" outlineLevel="2" spans="1:11">
      <c r="A652" s="27">
        <v>45502</v>
      </c>
      <c r="B652" s="1" t="s">
        <v>405</v>
      </c>
      <c r="C652" s="1" t="s">
        <v>19</v>
      </c>
      <c r="D652" s="1">
        <f t="shared" si="8"/>
        <v>-4</v>
      </c>
      <c r="E652" s="1"/>
      <c r="F652" s="1">
        <v>4</v>
      </c>
      <c r="G652" s="1"/>
      <c r="H652" s="1" t="s">
        <v>62</v>
      </c>
      <c r="I652" s="1" t="s">
        <v>88</v>
      </c>
      <c r="J652" s="1" t="s">
        <v>89</v>
      </c>
      <c r="K652" s="1"/>
    </row>
    <row r="653" s="26" customFormat="1" hidden="1" customHeight="1" outlineLevel="2" spans="1:11">
      <c r="A653" s="27">
        <v>45509</v>
      </c>
      <c r="B653" s="1" t="s">
        <v>405</v>
      </c>
      <c r="C653" s="1" t="s">
        <v>19</v>
      </c>
      <c r="D653" s="1">
        <f t="shared" si="8"/>
        <v>-8</v>
      </c>
      <c r="E653" s="1"/>
      <c r="F653" s="1">
        <v>8</v>
      </c>
      <c r="G653" s="1"/>
      <c r="H653" s="1" t="s">
        <v>62</v>
      </c>
      <c r="I653" s="1" t="s">
        <v>88</v>
      </c>
      <c r="J653" s="1" t="s">
        <v>89</v>
      </c>
      <c r="K653" s="1"/>
    </row>
    <row r="654" s="26" customFormat="1" hidden="1" customHeight="1" outlineLevel="2" spans="1:11">
      <c r="A654" s="27">
        <v>45509</v>
      </c>
      <c r="B654" s="1" t="s">
        <v>405</v>
      </c>
      <c r="C654" s="1" t="s">
        <v>19</v>
      </c>
      <c r="D654" s="1">
        <f t="shared" si="8"/>
        <v>-2</v>
      </c>
      <c r="E654" s="1"/>
      <c r="F654" s="1">
        <v>2</v>
      </c>
      <c r="G654" s="1"/>
      <c r="H654" s="1" t="s">
        <v>62</v>
      </c>
      <c r="I654" s="1" t="s">
        <v>88</v>
      </c>
      <c r="J654" s="1" t="s">
        <v>89</v>
      </c>
      <c r="K654" s="1"/>
    </row>
    <row r="655" s="26" customFormat="1" hidden="1" customHeight="1" outlineLevel="2" spans="1:11">
      <c r="A655" s="27">
        <v>45518</v>
      </c>
      <c r="B655" s="1" t="s">
        <v>405</v>
      </c>
      <c r="C655" s="1" t="s">
        <v>19</v>
      </c>
      <c r="D655" s="1">
        <f t="shared" si="8"/>
        <v>-2</v>
      </c>
      <c r="E655" s="1"/>
      <c r="F655" s="1">
        <v>2</v>
      </c>
      <c r="G655" s="1"/>
      <c r="H655" s="1" t="s">
        <v>406</v>
      </c>
      <c r="I655" s="1" t="s">
        <v>407</v>
      </c>
      <c r="J655" s="1" t="s">
        <v>408</v>
      </c>
      <c r="K655" s="1"/>
    </row>
    <row r="656" s="26" customFormat="1" hidden="1" customHeight="1" outlineLevel="2" spans="1:11">
      <c r="A656" s="27">
        <v>45524</v>
      </c>
      <c r="B656" s="1" t="s">
        <v>405</v>
      </c>
      <c r="C656" s="1" t="s">
        <v>19</v>
      </c>
      <c r="D656" s="1">
        <f t="shared" si="8"/>
        <v>-80</v>
      </c>
      <c r="E656" s="1"/>
      <c r="F656" s="1">
        <v>80</v>
      </c>
      <c r="G656" s="1"/>
      <c r="H656" s="1" t="s">
        <v>14</v>
      </c>
      <c r="I656" s="1" t="s">
        <v>15</v>
      </c>
      <c r="J656" s="1" t="s">
        <v>16</v>
      </c>
      <c r="K656" s="1"/>
    </row>
    <row r="657" s="26" customFormat="1" hidden="1" customHeight="1" outlineLevel="2" spans="1:11">
      <c r="A657" s="27">
        <v>45573</v>
      </c>
      <c r="B657" s="1" t="s">
        <v>405</v>
      </c>
      <c r="C657" s="1" t="s">
        <v>19</v>
      </c>
      <c r="D657" s="1">
        <f t="shared" si="8"/>
        <v>-1</v>
      </c>
      <c r="E657" s="1"/>
      <c r="F657" s="1">
        <v>1</v>
      </c>
      <c r="G657" s="1"/>
      <c r="H657" s="1" t="s">
        <v>62</v>
      </c>
      <c r="I657" s="1" t="s">
        <v>88</v>
      </c>
      <c r="J657" s="1" t="s">
        <v>89</v>
      </c>
      <c r="K657" s="1"/>
    </row>
    <row r="658" s="26" customFormat="1" customHeight="1" outlineLevel="1" collapsed="1" spans="1:11">
      <c r="A658" s="27"/>
      <c r="B658" s="28" t="s">
        <v>409</v>
      </c>
      <c r="C658" s="1"/>
      <c r="D658" s="1">
        <f>SUBTOTAL(9,D649:D657)</f>
        <v>0</v>
      </c>
      <c r="E658" s="1"/>
      <c r="F658" s="1"/>
      <c r="G658" s="1"/>
      <c r="H658" s="1"/>
      <c r="I658" s="1"/>
      <c r="J658" s="1"/>
      <c r="K658" s="1"/>
    </row>
    <row r="659" s="26" customFormat="1" hidden="1" customHeight="1" outlineLevel="2" spans="1:11">
      <c r="A659" s="27">
        <v>45496</v>
      </c>
      <c r="B659" s="1" t="s">
        <v>410</v>
      </c>
      <c r="C659" s="1" t="s">
        <v>19</v>
      </c>
      <c r="D659" s="1">
        <v>29</v>
      </c>
      <c r="E659" s="1"/>
      <c r="F659" s="1"/>
      <c r="G659" s="1"/>
      <c r="H659" s="1"/>
      <c r="I659" s="1"/>
      <c r="J659" s="1"/>
      <c r="K659" s="1"/>
    </row>
    <row r="660" s="26" customFormat="1" customHeight="1" outlineLevel="1" collapsed="1" spans="1:11">
      <c r="A660" s="27"/>
      <c r="B660" s="28" t="s">
        <v>411</v>
      </c>
      <c r="C660" s="1"/>
      <c r="D660" s="1">
        <f>SUBTOTAL(9,D659)</f>
        <v>29</v>
      </c>
      <c r="E660" s="1"/>
      <c r="F660" s="1"/>
      <c r="G660" s="1"/>
      <c r="H660" s="1"/>
      <c r="I660" s="1"/>
      <c r="J660" s="1"/>
      <c r="K660" s="1"/>
    </row>
    <row r="661" s="26" customFormat="1" hidden="1" customHeight="1" outlineLevel="2" spans="1:11">
      <c r="A661" s="27">
        <v>45508</v>
      </c>
      <c r="B661" s="1" t="s">
        <v>412</v>
      </c>
      <c r="C661" s="1" t="s">
        <v>19</v>
      </c>
      <c r="D661" s="1">
        <f>E661-F661</f>
        <v>100</v>
      </c>
      <c r="E661" s="1">
        <v>100</v>
      </c>
      <c r="F661" s="1"/>
      <c r="G661" s="1" t="s">
        <v>13</v>
      </c>
      <c r="H661" s="1"/>
      <c r="I661" s="1"/>
      <c r="J661" s="1"/>
      <c r="K661" s="1"/>
    </row>
    <row r="662" s="26" customFormat="1" hidden="1" customHeight="1" outlineLevel="2" spans="1:11">
      <c r="A662" s="27">
        <v>45508</v>
      </c>
      <c r="B662" s="1" t="s">
        <v>412</v>
      </c>
      <c r="C662" s="1" t="s">
        <v>19</v>
      </c>
      <c r="D662" s="1">
        <f>E662-F662</f>
        <v>-100</v>
      </c>
      <c r="E662" s="1"/>
      <c r="F662" s="1">
        <v>100</v>
      </c>
      <c r="G662" s="1"/>
      <c r="H662" s="1" t="s">
        <v>14</v>
      </c>
      <c r="I662" s="1" t="s">
        <v>15</v>
      </c>
      <c r="J662" s="1" t="s">
        <v>16</v>
      </c>
      <c r="K662" s="1"/>
    </row>
    <row r="663" s="26" customFormat="1" customHeight="1" outlineLevel="1" collapsed="1" spans="1:11">
      <c r="A663" s="27"/>
      <c r="B663" s="28" t="s">
        <v>413</v>
      </c>
      <c r="C663" s="1"/>
      <c r="D663" s="1">
        <f>SUBTOTAL(9,D661:D662)</f>
        <v>0</v>
      </c>
      <c r="E663" s="1"/>
      <c r="F663" s="1"/>
      <c r="G663" s="1"/>
      <c r="H663" s="1"/>
      <c r="I663" s="1"/>
      <c r="J663" s="1"/>
      <c r="K663" s="1"/>
    </row>
    <row r="664" s="26" customFormat="1" hidden="1" customHeight="1" outlineLevel="2" spans="1:11">
      <c r="A664" s="27">
        <v>45496</v>
      </c>
      <c r="B664" s="1" t="s">
        <v>414</v>
      </c>
      <c r="C664" s="1" t="s">
        <v>19</v>
      </c>
      <c r="D664" s="1">
        <v>410</v>
      </c>
      <c r="E664" s="1"/>
      <c r="F664" s="1"/>
      <c r="G664" s="1"/>
      <c r="H664" s="1"/>
      <c r="I664" s="1"/>
      <c r="J664" s="1"/>
      <c r="K664" s="1"/>
    </row>
    <row r="665" s="26" customFormat="1" hidden="1" customHeight="1" outlineLevel="2" spans="1:11">
      <c r="A665" s="27">
        <v>45496</v>
      </c>
      <c r="B665" s="1" t="s">
        <v>414</v>
      </c>
      <c r="C665" s="1" t="s">
        <v>19</v>
      </c>
      <c r="D665" s="1">
        <f t="shared" ref="D665:D672" si="9">E665-F665</f>
        <v>-50</v>
      </c>
      <c r="E665" s="1"/>
      <c r="F665" s="1">
        <v>50</v>
      </c>
      <c r="G665" s="1"/>
      <c r="H665" s="1" t="s">
        <v>174</v>
      </c>
      <c r="I665" s="1" t="s">
        <v>15</v>
      </c>
      <c r="J665" s="1" t="s">
        <v>16</v>
      </c>
      <c r="K665" s="1"/>
    </row>
    <row r="666" s="26" customFormat="1" hidden="1" customHeight="1" outlineLevel="2" spans="1:11">
      <c r="A666" s="27">
        <v>45500</v>
      </c>
      <c r="B666" s="1" t="s">
        <v>414</v>
      </c>
      <c r="C666" s="1" t="s">
        <v>19</v>
      </c>
      <c r="D666" s="1">
        <f t="shared" si="9"/>
        <v>-2</v>
      </c>
      <c r="E666" s="1"/>
      <c r="F666" s="1">
        <v>2</v>
      </c>
      <c r="G666" s="1"/>
      <c r="H666" s="1" t="s">
        <v>62</v>
      </c>
      <c r="I666" s="1" t="s">
        <v>88</v>
      </c>
      <c r="J666" s="1" t="s">
        <v>89</v>
      </c>
      <c r="K666" s="1"/>
    </row>
    <row r="667" s="26" customFormat="1" hidden="1" customHeight="1" outlineLevel="2" spans="1:11">
      <c r="A667" s="27">
        <v>45507</v>
      </c>
      <c r="B667" s="1" t="s">
        <v>414</v>
      </c>
      <c r="C667" s="1" t="s">
        <v>19</v>
      </c>
      <c r="D667" s="1">
        <f t="shared" si="9"/>
        <v>-6</v>
      </c>
      <c r="E667" s="1"/>
      <c r="F667" s="1">
        <v>6</v>
      </c>
      <c r="G667" s="1"/>
      <c r="H667" s="1" t="s">
        <v>62</v>
      </c>
      <c r="I667" s="1" t="s">
        <v>88</v>
      </c>
      <c r="J667" s="1" t="s">
        <v>89</v>
      </c>
      <c r="K667" s="1"/>
    </row>
    <row r="668" s="26" customFormat="1" hidden="1" customHeight="1" outlineLevel="2" spans="1:11">
      <c r="A668" s="27">
        <v>45518</v>
      </c>
      <c r="B668" s="1" t="s">
        <v>414</v>
      </c>
      <c r="C668" s="1" t="s">
        <v>19</v>
      </c>
      <c r="D668" s="1">
        <f t="shared" si="9"/>
        <v>-2</v>
      </c>
      <c r="E668" s="1"/>
      <c r="F668" s="1">
        <v>2</v>
      </c>
      <c r="G668" s="1"/>
      <c r="H668" s="1" t="s">
        <v>62</v>
      </c>
      <c r="I668" s="1" t="s">
        <v>88</v>
      </c>
      <c r="J668" s="1" t="s">
        <v>89</v>
      </c>
      <c r="K668" s="1"/>
    </row>
    <row r="669" s="26" customFormat="1" hidden="1" customHeight="1" outlineLevel="2" spans="1:11">
      <c r="A669" s="27">
        <v>45520</v>
      </c>
      <c r="B669" s="1" t="s">
        <v>414</v>
      </c>
      <c r="C669" s="1" t="s">
        <v>19</v>
      </c>
      <c r="D669" s="1">
        <f t="shared" si="9"/>
        <v>-6</v>
      </c>
      <c r="E669" s="1"/>
      <c r="F669" s="1">
        <v>6</v>
      </c>
      <c r="G669" s="1"/>
      <c r="H669" s="1" t="s">
        <v>62</v>
      </c>
      <c r="I669" s="1" t="s">
        <v>88</v>
      </c>
      <c r="J669" s="1" t="s">
        <v>89</v>
      </c>
      <c r="K669" s="1"/>
    </row>
    <row r="670" s="26" customFormat="1" hidden="1" customHeight="1" outlineLevel="2" spans="1:11">
      <c r="A670" s="27">
        <v>45526</v>
      </c>
      <c r="B670" s="1" t="s">
        <v>414</v>
      </c>
      <c r="C670" s="1" t="s">
        <v>19</v>
      </c>
      <c r="D670" s="1">
        <f t="shared" si="9"/>
        <v>-4</v>
      </c>
      <c r="E670" s="1"/>
      <c r="F670" s="1">
        <v>4</v>
      </c>
      <c r="G670" s="1"/>
      <c r="H670" s="1" t="s">
        <v>62</v>
      </c>
      <c r="I670" s="1" t="s">
        <v>88</v>
      </c>
      <c r="J670" s="1" t="s">
        <v>89</v>
      </c>
      <c r="K670" s="1"/>
    </row>
    <row r="671" s="26" customFormat="1" hidden="1" customHeight="1" outlineLevel="2" spans="1:11">
      <c r="A671" s="27">
        <v>45661</v>
      </c>
      <c r="B671" s="1" t="s">
        <v>414</v>
      </c>
      <c r="C671" s="1" t="s">
        <v>19</v>
      </c>
      <c r="D671" s="1">
        <f t="shared" si="9"/>
        <v>-12</v>
      </c>
      <c r="E671" s="1"/>
      <c r="F671" s="29">
        <v>12</v>
      </c>
      <c r="G671" s="1"/>
      <c r="H671" s="1" t="s">
        <v>38</v>
      </c>
      <c r="I671" s="1" t="s">
        <v>39</v>
      </c>
      <c r="J671" s="1" t="s">
        <v>39</v>
      </c>
      <c r="K671" s="1"/>
    </row>
    <row r="672" s="26" customFormat="1" hidden="1" customHeight="1" outlineLevel="2" spans="1:11">
      <c r="A672" s="27">
        <v>45661</v>
      </c>
      <c r="B672" s="1" t="s">
        <v>414</v>
      </c>
      <c r="C672" s="1" t="s">
        <v>19</v>
      </c>
      <c r="D672" s="1">
        <f t="shared" si="9"/>
        <v>-36</v>
      </c>
      <c r="E672" s="1"/>
      <c r="F672" s="29">
        <v>36</v>
      </c>
      <c r="G672" s="1"/>
      <c r="H672" s="1" t="s">
        <v>38</v>
      </c>
      <c r="I672" s="1" t="s">
        <v>39</v>
      </c>
      <c r="J672" s="1" t="s">
        <v>39</v>
      </c>
      <c r="K672" s="1"/>
    </row>
    <row r="673" s="26" customFormat="1" customHeight="1" outlineLevel="1" collapsed="1" spans="1:11">
      <c r="A673" s="27"/>
      <c r="B673" s="28" t="s">
        <v>415</v>
      </c>
      <c r="C673" s="1"/>
      <c r="D673" s="1">
        <f>SUBTOTAL(9,D664:D672)</f>
        <v>292</v>
      </c>
      <c r="E673" s="1"/>
      <c r="F673" s="29"/>
      <c r="G673" s="1"/>
      <c r="H673" s="1"/>
      <c r="I673" s="1"/>
      <c r="J673" s="1"/>
      <c r="K673" s="1"/>
    </row>
    <row r="674" s="26" customFormat="1" hidden="1" customHeight="1" outlineLevel="2" spans="1:11">
      <c r="A674" s="27">
        <v>45496</v>
      </c>
      <c r="B674" s="1" t="s">
        <v>416</v>
      </c>
      <c r="C674" s="1" t="s">
        <v>19</v>
      </c>
      <c r="D674" s="1">
        <v>5471</v>
      </c>
      <c r="E674" s="1"/>
      <c r="F674" s="1"/>
      <c r="G674" s="1"/>
      <c r="H674" s="1"/>
      <c r="I674" s="1"/>
      <c r="J674" s="1"/>
      <c r="K674" s="1"/>
    </row>
    <row r="675" s="26" customFormat="1" hidden="1" customHeight="1" outlineLevel="2" spans="1:11">
      <c r="A675" s="27">
        <v>45661</v>
      </c>
      <c r="B675" s="1" t="s">
        <v>416</v>
      </c>
      <c r="C675" s="1" t="s">
        <v>19</v>
      </c>
      <c r="D675" s="1">
        <f>E675-F675</f>
        <v>-313</v>
      </c>
      <c r="E675" s="1"/>
      <c r="F675" s="29">
        <v>313</v>
      </c>
      <c r="G675" s="1"/>
      <c r="H675" s="1" t="s">
        <v>38</v>
      </c>
      <c r="I675" s="1" t="s">
        <v>39</v>
      </c>
      <c r="J675" s="1" t="s">
        <v>39</v>
      </c>
      <c r="K675" s="1"/>
    </row>
    <row r="676" s="26" customFormat="1" customHeight="1" outlineLevel="1" collapsed="1" spans="1:11">
      <c r="A676" s="27"/>
      <c r="B676" s="28" t="s">
        <v>417</v>
      </c>
      <c r="C676" s="1"/>
      <c r="D676" s="1">
        <f>SUBTOTAL(9,D674:D675)</f>
        <v>5158</v>
      </c>
      <c r="E676" s="1"/>
      <c r="F676" s="29"/>
      <c r="G676" s="1"/>
      <c r="H676" s="1"/>
      <c r="I676" s="1"/>
      <c r="J676" s="1"/>
      <c r="K676" s="1"/>
    </row>
    <row r="677" s="26" customFormat="1" hidden="1" customHeight="1" outlineLevel="2" spans="1:11">
      <c r="A677" s="27">
        <v>45496</v>
      </c>
      <c r="B677" s="1" t="s">
        <v>418</v>
      </c>
      <c r="C677" s="1" t="s">
        <v>19</v>
      </c>
      <c r="D677" s="1">
        <v>600</v>
      </c>
      <c r="E677" s="1"/>
      <c r="F677" s="1"/>
      <c r="G677" s="1"/>
      <c r="H677" s="1"/>
      <c r="I677" s="1"/>
      <c r="J677" s="1"/>
      <c r="K677" s="1"/>
    </row>
    <row r="678" s="26" customFormat="1" customHeight="1" outlineLevel="1" collapsed="1" spans="1:11">
      <c r="A678" s="27"/>
      <c r="B678" s="28" t="s">
        <v>419</v>
      </c>
      <c r="C678" s="1"/>
      <c r="D678" s="1">
        <f>SUBTOTAL(9,D677)</f>
        <v>600</v>
      </c>
      <c r="E678" s="1"/>
      <c r="F678" s="1"/>
      <c r="G678" s="1"/>
      <c r="H678" s="1"/>
      <c r="I678" s="1"/>
      <c r="J678" s="1"/>
      <c r="K678" s="1"/>
    </row>
    <row r="679" s="26" customFormat="1" hidden="1" customHeight="1" outlineLevel="2" spans="1:11">
      <c r="A679" s="27">
        <v>45496</v>
      </c>
      <c r="B679" s="1" t="s">
        <v>420</v>
      </c>
      <c r="C679" s="1" t="s">
        <v>19</v>
      </c>
      <c r="D679" s="1">
        <v>3</v>
      </c>
      <c r="E679" s="1"/>
      <c r="F679" s="1"/>
      <c r="G679" s="1"/>
      <c r="H679" s="1"/>
      <c r="I679" s="1"/>
      <c r="J679" s="1"/>
      <c r="K679" s="1"/>
    </row>
    <row r="680" s="26" customFormat="1" hidden="1" customHeight="1" outlineLevel="2" spans="1:11">
      <c r="A680" s="27">
        <v>45546</v>
      </c>
      <c r="B680" s="1" t="s">
        <v>420</v>
      </c>
      <c r="C680" s="1" t="s">
        <v>19</v>
      </c>
      <c r="D680" s="1">
        <f>E680-F680</f>
        <v>-3</v>
      </c>
      <c r="E680" s="1"/>
      <c r="F680" s="1">
        <v>3</v>
      </c>
      <c r="G680" s="1"/>
      <c r="H680" s="1" t="s">
        <v>62</v>
      </c>
      <c r="I680" s="1" t="s">
        <v>88</v>
      </c>
      <c r="J680" s="1" t="s">
        <v>89</v>
      </c>
      <c r="K680" s="1"/>
    </row>
    <row r="681" s="26" customFormat="1" customHeight="1" outlineLevel="1" collapsed="1" spans="1:11">
      <c r="A681" s="27"/>
      <c r="B681" s="28" t="s">
        <v>421</v>
      </c>
      <c r="C681" s="1"/>
      <c r="D681" s="1">
        <f>SUBTOTAL(9,D679:D680)</f>
        <v>0</v>
      </c>
      <c r="E681" s="1"/>
      <c r="F681" s="1"/>
      <c r="G681" s="1"/>
      <c r="H681" s="1"/>
      <c r="I681" s="1"/>
      <c r="J681" s="1"/>
      <c r="K681" s="1"/>
    </row>
    <row r="682" s="26" customFormat="1" hidden="1" customHeight="1" outlineLevel="2" spans="1:11">
      <c r="A682" s="27">
        <v>45496</v>
      </c>
      <c r="B682" s="1" t="s">
        <v>422</v>
      </c>
      <c r="C682" s="1" t="s">
        <v>19</v>
      </c>
      <c r="D682" s="1">
        <v>39</v>
      </c>
      <c r="E682" s="1"/>
      <c r="F682" s="1"/>
      <c r="G682" s="1"/>
      <c r="H682" s="1"/>
      <c r="I682" s="1"/>
      <c r="J682" s="1"/>
      <c r="K682" s="1"/>
    </row>
    <row r="683" s="26" customFormat="1" customHeight="1" outlineLevel="1" collapsed="1" spans="1:11">
      <c r="A683" s="27"/>
      <c r="B683" s="28" t="s">
        <v>423</v>
      </c>
      <c r="C683" s="1"/>
      <c r="D683" s="1">
        <f>SUBTOTAL(9,D682)</f>
        <v>39</v>
      </c>
      <c r="E683" s="1"/>
      <c r="F683" s="1"/>
      <c r="G683" s="1"/>
      <c r="H683" s="1"/>
      <c r="I683" s="1"/>
      <c r="J683" s="1"/>
      <c r="K683" s="1"/>
    </row>
    <row r="684" s="26" customFormat="1" hidden="1" customHeight="1" outlineLevel="2" spans="1:11">
      <c r="A684" s="27">
        <v>45496</v>
      </c>
      <c r="B684" s="1" t="s">
        <v>424</v>
      </c>
      <c r="C684" s="1" t="s">
        <v>19</v>
      </c>
      <c r="D684" s="1">
        <v>274</v>
      </c>
      <c r="E684" s="1"/>
      <c r="F684" s="1"/>
      <c r="G684" s="1"/>
      <c r="H684" s="1"/>
      <c r="I684" s="1"/>
      <c r="J684" s="1"/>
      <c r="K684" s="1"/>
    </row>
    <row r="685" s="26" customFormat="1" hidden="1" customHeight="1" outlineLevel="2" spans="1:11">
      <c r="A685" s="27">
        <v>45520</v>
      </c>
      <c r="B685" s="1" t="s">
        <v>424</v>
      </c>
      <c r="C685" s="1" t="s">
        <v>19</v>
      </c>
      <c r="D685" s="1">
        <f>E685-F685</f>
        <v>-1</v>
      </c>
      <c r="E685" s="1"/>
      <c r="F685" s="1">
        <v>1</v>
      </c>
      <c r="G685" s="1"/>
      <c r="H685" s="1" t="s">
        <v>62</v>
      </c>
      <c r="I685" s="1" t="s">
        <v>88</v>
      </c>
      <c r="J685" s="1" t="s">
        <v>89</v>
      </c>
      <c r="K685" s="1"/>
    </row>
    <row r="686" s="26" customFormat="1" hidden="1" customHeight="1" outlineLevel="2" spans="1:11">
      <c r="A686" s="27">
        <v>45526</v>
      </c>
      <c r="B686" s="1" t="s">
        <v>424</v>
      </c>
      <c r="C686" s="1" t="s">
        <v>19</v>
      </c>
      <c r="D686" s="1">
        <f>E686-F686</f>
        <v>-1</v>
      </c>
      <c r="E686" s="1"/>
      <c r="F686" s="1">
        <v>1</v>
      </c>
      <c r="G686" s="1"/>
      <c r="H686" s="1" t="s">
        <v>62</v>
      </c>
      <c r="I686" s="1" t="s">
        <v>88</v>
      </c>
      <c r="J686" s="1" t="s">
        <v>89</v>
      </c>
      <c r="K686" s="1"/>
    </row>
    <row r="687" s="26" customFormat="1" customHeight="1" outlineLevel="1" collapsed="1" spans="1:11">
      <c r="A687" s="27"/>
      <c r="B687" s="28" t="s">
        <v>425</v>
      </c>
      <c r="C687" s="1"/>
      <c r="D687" s="1">
        <f>SUBTOTAL(9,D684:D686)</f>
        <v>272</v>
      </c>
      <c r="E687" s="1"/>
      <c r="F687" s="1"/>
      <c r="G687" s="1"/>
      <c r="H687" s="1"/>
      <c r="I687" s="1"/>
      <c r="J687" s="1"/>
      <c r="K687" s="1"/>
    </row>
    <row r="688" s="26" customFormat="1" hidden="1" customHeight="1" outlineLevel="2" spans="1:11">
      <c r="A688" s="27">
        <v>45496</v>
      </c>
      <c r="B688" s="1" t="s">
        <v>426</v>
      </c>
      <c r="C688" s="1" t="s">
        <v>19</v>
      </c>
      <c r="D688" s="1">
        <v>318</v>
      </c>
      <c r="E688" s="1"/>
      <c r="F688" s="1"/>
      <c r="G688" s="1"/>
      <c r="H688" s="1"/>
      <c r="I688" s="1"/>
      <c r="J688" s="1"/>
      <c r="K688" s="1"/>
    </row>
    <row r="689" s="26" customFormat="1" customHeight="1" outlineLevel="1" collapsed="1" spans="1:11">
      <c r="A689" s="27"/>
      <c r="B689" s="28" t="s">
        <v>427</v>
      </c>
      <c r="C689" s="1"/>
      <c r="D689" s="1">
        <f>SUBTOTAL(9,D688)</f>
        <v>318</v>
      </c>
      <c r="E689" s="1"/>
      <c r="F689" s="1"/>
      <c r="G689" s="1"/>
      <c r="H689" s="1"/>
      <c r="I689" s="1"/>
      <c r="J689" s="1"/>
      <c r="K689" s="1"/>
    </row>
    <row r="690" s="26" customFormat="1" hidden="1" customHeight="1" outlineLevel="2" spans="1:11">
      <c r="A690" s="27">
        <v>45496</v>
      </c>
      <c r="B690" s="1" t="s">
        <v>428</v>
      </c>
      <c r="C690" s="1" t="s">
        <v>19</v>
      </c>
      <c r="D690" s="1">
        <v>55</v>
      </c>
      <c r="E690" s="1"/>
      <c r="F690" s="1"/>
      <c r="G690" s="1"/>
      <c r="H690" s="1"/>
      <c r="I690" s="1"/>
      <c r="J690" s="1"/>
      <c r="K690" s="1"/>
    </row>
    <row r="691" s="26" customFormat="1" hidden="1" customHeight="1" outlineLevel="2" spans="1:11">
      <c r="A691" s="27">
        <v>45540</v>
      </c>
      <c r="B691" s="1" t="s">
        <v>428</v>
      </c>
      <c r="C691" s="1" t="s">
        <v>19</v>
      </c>
      <c r="D691" s="1">
        <f>E691-F691</f>
        <v>-55</v>
      </c>
      <c r="E691" s="1"/>
      <c r="F691" s="1">
        <v>55</v>
      </c>
      <c r="G691" s="1"/>
      <c r="H691" s="1" t="s">
        <v>62</v>
      </c>
      <c r="I691" s="1" t="s">
        <v>88</v>
      </c>
      <c r="J691" s="1" t="s">
        <v>155</v>
      </c>
      <c r="K691" s="1"/>
    </row>
    <row r="692" s="26" customFormat="1" customHeight="1" outlineLevel="1" collapsed="1" spans="1:11">
      <c r="A692" s="27"/>
      <c r="B692" s="28" t="s">
        <v>429</v>
      </c>
      <c r="C692" s="1"/>
      <c r="D692" s="1">
        <f>SUBTOTAL(9,D690:D691)</f>
        <v>0</v>
      </c>
      <c r="E692" s="1"/>
      <c r="F692" s="1"/>
      <c r="G692" s="1"/>
      <c r="H692" s="1"/>
      <c r="I692" s="1"/>
      <c r="J692" s="1"/>
      <c r="K692" s="1"/>
    </row>
    <row r="693" s="26" customFormat="1" hidden="1" customHeight="1" outlineLevel="2" spans="1:11">
      <c r="A693" s="27">
        <v>45496</v>
      </c>
      <c r="B693" s="1" t="s">
        <v>430</v>
      </c>
      <c r="C693" s="1" t="s">
        <v>19</v>
      </c>
      <c r="D693" s="1">
        <v>13</v>
      </c>
      <c r="E693" s="1"/>
      <c r="F693" s="1"/>
      <c r="G693" s="1"/>
      <c r="H693" s="1"/>
      <c r="I693" s="1"/>
      <c r="J693" s="1"/>
      <c r="K693" s="1"/>
    </row>
    <row r="694" s="26" customFormat="1" hidden="1" customHeight="1" outlineLevel="2" spans="1:11">
      <c r="A694" s="27">
        <v>45661</v>
      </c>
      <c r="B694" s="1" t="s">
        <v>430</v>
      </c>
      <c r="C694" s="1" t="s">
        <v>19</v>
      </c>
      <c r="D694" s="1">
        <f>E694-F694</f>
        <v>-13</v>
      </c>
      <c r="E694" s="1"/>
      <c r="F694" s="29">
        <v>13</v>
      </c>
      <c r="G694" s="1"/>
      <c r="H694" s="1" t="s">
        <v>38</v>
      </c>
      <c r="I694" s="1" t="s">
        <v>39</v>
      </c>
      <c r="J694" s="1" t="s">
        <v>39</v>
      </c>
      <c r="K694" s="1"/>
    </row>
    <row r="695" s="26" customFormat="1" hidden="1" customHeight="1" outlineLevel="2" spans="1:11">
      <c r="A695" s="27">
        <v>45661</v>
      </c>
      <c r="B695" s="1" t="s">
        <v>430</v>
      </c>
      <c r="C695" s="1" t="s">
        <v>19</v>
      </c>
      <c r="D695" s="1">
        <f>E695-F695</f>
        <v>-6</v>
      </c>
      <c r="E695" s="1"/>
      <c r="F695" s="29">
        <v>6</v>
      </c>
      <c r="G695" s="1"/>
      <c r="H695" s="1" t="s">
        <v>38</v>
      </c>
      <c r="I695" s="1" t="s">
        <v>39</v>
      </c>
      <c r="J695" s="1" t="s">
        <v>39</v>
      </c>
      <c r="K695" s="1"/>
    </row>
    <row r="696" s="26" customFormat="1" customHeight="1" outlineLevel="1" collapsed="1" spans="1:11">
      <c r="A696" s="27"/>
      <c r="B696" s="28" t="s">
        <v>431</v>
      </c>
      <c r="C696" s="1"/>
      <c r="D696" s="1">
        <f>SUBTOTAL(9,D693:D695)</f>
        <v>-6</v>
      </c>
      <c r="E696" s="1"/>
      <c r="F696" s="29"/>
      <c r="G696" s="1"/>
      <c r="H696" s="1"/>
      <c r="I696" s="1"/>
      <c r="J696" s="1"/>
      <c r="K696" s="1"/>
    </row>
    <row r="697" s="26" customFormat="1" hidden="1" customHeight="1" outlineLevel="2" spans="1:11">
      <c r="A697" s="27">
        <v>45496</v>
      </c>
      <c r="B697" s="1" t="s">
        <v>432</v>
      </c>
      <c r="C697" s="1" t="s">
        <v>19</v>
      </c>
      <c r="D697" s="1">
        <v>8</v>
      </c>
      <c r="E697" s="1"/>
      <c r="F697" s="1"/>
      <c r="G697" s="1"/>
      <c r="H697" s="1"/>
      <c r="I697" s="1"/>
      <c r="J697" s="1"/>
      <c r="K697" s="1"/>
    </row>
    <row r="698" s="26" customFormat="1" customHeight="1" outlineLevel="1" collapsed="1" spans="1:11">
      <c r="A698" s="27"/>
      <c r="B698" s="28" t="s">
        <v>433</v>
      </c>
      <c r="C698" s="1"/>
      <c r="D698" s="1">
        <f>SUBTOTAL(9,D697)</f>
        <v>8</v>
      </c>
      <c r="E698" s="1"/>
      <c r="F698" s="1"/>
      <c r="G698" s="1"/>
      <c r="H698" s="1"/>
      <c r="I698" s="1"/>
      <c r="J698" s="1"/>
      <c r="K698" s="1"/>
    </row>
    <row r="699" s="26" customFormat="1" hidden="1" customHeight="1" outlineLevel="2" spans="1:11">
      <c r="A699" s="27">
        <v>45496</v>
      </c>
      <c r="B699" s="1" t="s">
        <v>434</v>
      </c>
      <c r="C699" s="1" t="s">
        <v>19</v>
      </c>
      <c r="D699" s="1">
        <v>21</v>
      </c>
      <c r="E699" s="1"/>
      <c r="F699" s="1"/>
      <c r="G699" s="1"/>
      <c r="H699" s="1"/>
      <c r="I699" s="1"/>
      <c r="J699" s="1"/>
      <c r="K699" s="1"/>
    </row>
    <row r="700" s="26" customFormat="1" customHeight="1" outlineLevel="1" collapsed="1" spans="1:11">
      <c r="A700" s="27"/>
      <c r="B700" s="28" t="s">
        <v>435</v>
      </c>
      <c r="C700" s="1"/>
      <c r="D700" s="1">
        <f>SUBTOTAL(9,D699)</f>
        <v>21</v>
      </c>
      <c r="E700" s="1"/>
      <c r="F700" s="1"/>
      <c r="G700" s="1"/>
      <c r="H700" s="1"/>
      <c r="I700" s="1"/>
      <c r="J700" s="1"/>
      <c r="K700" s="1"/>
    </row>
    <row r="701" s="26" customFormat="1" hidden="1" customHeight="1" outlineLevel="2" spans="1:11">
      <c r="A701" s="27">
        <v>45496</v>
      </c>
      <c r="B701" s="1" t="s">
        <v>436</v>
      </c>
      <c r="C701" s="1" t="s">
        <v>19</v>
      </c>
      <c r="D701" s="1">
        <v>111</v>
      </c>
      <c r="E701" s="1"/>
      <c r="F701" s="1"/>
      <c r="G701" s="1"/>
      <c r="H701" s="1"/>
      <c r="I701" s="1"/>
      <c r="J701" s="1"/>
      <c r="K701" s="1"/>
    </row>
    <row r="702" s="26" customFormat="1" customHeight="1" outlineLevel="1" collapsed="1" spans="1:11">
      <c r="A702" s="27"/>
      <c r="B702" s="28" t="s">
        <v>437</v>
      </c>
      <c r="C702" s="1"/>
      <c r="D702" s="1">
        <f>SUBTOTAL(9,D701)</f>
        <v>111</v>
      </c>
      <c r="E702" s="1"/>
      <c r="F702" s="1"/>
      <c r="G702" s="1"/>
      <c r="H702" s="1"/>
      <c r="I702" s="1"/>
      <c r="J702" s="1"/>
      <c r="K702" s="1"/>
    </row>
    <row r="703" s="26" customFormat="1" hidden="1" customHeight="1" outlineLevel="2" spans="1:11">
      <c r="A703" s="27">
        <v>45496</v>
      </c>
      <c r="B703" s="1" t="s">
        <v>438</v>
      </c>
      <c r="C703" s="1" t="s">
        <v>19</v>
      </c>
      <c r="D703" s="1">
        <v>715</v>
      </c>
      <c r="E703" s="1"/>
      <c r="F703" s="1"/>
      <c r="G703" s="1"/>
      <c r="H703" s="1"/>
      <c r="I703" s="1"/>
      <c r="J703" s="1"/>
      <c r="K703" s="1"/>
    </row>
    <row r="704" s="26" customFormat="1" hidden="1" customHeight="1" outlineLevel="2" spans="1:11">
      <c r="A704" s="27">
        <v>45661</v>
      </c>
      <c r="B704" s="1" t="s">
        <v>438</v>
      </c>
      <c r="C704" s="1" t="s">
        <v>19</v>
      </c>
      <c r="D704" s="1">
        <f>E704-F704</f>
        <v>-47</v>
      </c>
      <c r="E704" s="1"/>
      <c r="F704" s="29">
        <v>47</v>
      </c>
      <c r="G704" s="1"/>
      <c r="H704" s="1" t="s">
        <v>38</v>
      </c>
      <c r="I704" s="1" t="s">
        <v>39</v>
      </c>
      <c r="J704" s="1" t="s">
        <v>39</v>
      </c>
      <c r="K704" s="1"/>
    </row>
    <row r="705" s="26" customFormat="1" hidden="1" customHeight="1" outlineLevel="2" spans="1:11">
      <c r="A705" s="27">
        <v>45661</v>
      </c>
      <c r="B705" s="1" t="s">
        <v>438</v>
      </c>
      <c r="C705" s="1" t="s">
        <v>19</v>
      </c>
      <c r="D705" s="1">
        <f>E705-F705</f>
        <v>-47</v>
      </c>
      <c r="E705" s="1"/>
      <c r="F705" s="29">
        <v>47</v>
      </c>
      <c r="G705" s="1"/>
      <c r="H705" s="1" t="s">
        <v>38</v>
      </c>
      <c r="I705" s="1" t="s">
        <v>39</v>
      </c>
      <c r="J705" s="1" t="s">
        <v>39</v>
      </c>
      <c r="K705" s="1"/>
    </row>
    <row r="706" s="26" customFormat="1" hidden="1" customHeight="1" outlineLevel="2" spans="1:11">
      <c r="A706" s="27">
        <v>45661</v>
      </c>
      <c r="B706" s="1" t="s">
        <v>438</v>
      </c>
      <c r="C706" s="1" t="s">
        <v>19</v>
      </c>
      <c r="D706" s="1">
        <f>E706-F706</f>
        <v>-31</v>
      </c>
      <c r="E706" s="1"/>
      <c r="F706" s="29">
        <v>31</v>
      </c>
      <c r="G706" s="1"/>
      <c r="H706" s="1" t="s">
        <v>38</v>
      </c>
      <c r="I706" s="1" t="s">
        <v>39</v>
      </c>
      <c r="J706" s="1" t="s">
        <v>39</v>
      </c>
      <c r="K706" s="1"/>
    </row>
    <row r="707" s="26" customFormat="1" hidden="1" customHeight="1" outlineLevel="2" spans="1:11">
      <c r="A707" s="27">
        <v>45661</v>
      </c>
      <c r="B707" s="1" t="s">
        <v>438</v>
      </c>
      <c r="C707" s="1" t="s">
        <v>19</v>
      </c>
      <c r="D707" s="1">
        <f>E707-F707</f>
        <v>-49</v>
      </c>
      <c r="E707" s="1"/>
      <c r="F707" s="29">
        <v>49</v>
      </c>
      <c r="G707" s="1"/>
      <c r="H707" s="1" t="s">
        <v>38</v>
      </c>
      <c r="I707" s="1" t="s">
        <v>39</v>
      </c>
      <c r="J707" s="1" t="s">
        <v>39</v>
      </c>
      <c r="K707" s="1"/>
    </row>
    <row r="708" s="26" customFormat="1" customHeight="1" outlineLevel="1" collapsed="1" spans="1:11">
      <c r="A708" s="27"/>
      <c r="B708" s="28" t="s">
        <v>439</v>
      </c>
      <c r="C708" s="1"/>
      <c r="D708" s="1">
        <f>SUBTOTAL(9,D703:D707)</f>
        <v>541</v>
      </c>
      <c r="E708" s="1"/>
      <c r="F708" s="29"/>
      <c r="G708" s="1"/>
      <c r="H708" s="1"/>
      <c r="I708" s="1"/>
      <c r="J708" s="1"/>
      <c r="K708" s="1"/>
    </row>
    <row r="709" s="26" customFormat="1" hidden="1" customHeight="1" outlineLevel="2" spans="1:11">
      <c r="A709" s="27">
        <v>45496</v>
      </c>
      <c r="B709" s="1" t="s">
        <v>440</v>
      </c>
      <c r="C709" s="1" t="s">
        <v>19</v>
      </c>
      <c r="D709" s="1">
        <v>396</v>
      </c>
      <c r="E709" s="1"/>
      <c r="F709" s="1"/>
      <c r="G709" s="1"/>
      <c r="H709" s="1"/>
      <c r="I709" s="1"/>
      <c r="J709" s="1"/>
      <c r="K709" s="1"/>
    </row>
    <row r="710" s="26" customFormat="1" customHeight="1" outlineLevel="1" collapsed="1" spans="1:11">
      <c r="A710" s="27"/>
      <c r="B710" s="28" t="s">
        <v>441</v>
      </c>
      <c r="C710" s="1"/>
      <c r="D710" s="1">
        <f>SUBTOTAL(9,D709)</f>
        <v>396</v>
      </c>
      <c r="E710" s="1"/>
      <c r="F710" s="1"/>
      <c r="G710" s="1"/>
      <c r="H710" s="1"/>
      <c r="I710" s="1"/>
      <c r="J710" s="1"/>
      <c r="K710" s="1"/>
    </row>
    <row r="711" s="26" customFormat="1" hidden="1" customHeight="1" outlineLevel="2" spans="1:11">
      <c r="A711" s="27">
        <v>45496</v>
      </c>
      <c r="B711" s="1" t="s">
        <v>442</v>
      </c>
      <c r="C711" s="1" t="s">
        <v>19</v>
      </c>
      <c r="D711" s="1">
        <v>48</v>
      </c>
      <c r="E711" s="1"/>
      <c r="F711" s="1"/>
      <c r="G711" s="1"/>
      <c r="H711" s="1"/>
      <c r="I711" s="1"/>
      <c r="J711" s="1"/>
      <c r="K711" s="1"/>
    </row>
    <row r="712" s="26" customFormat="1" customHeight="1" outlineLevel="1" collapsed="1" spans="1:11">
      <c r="A712" s="27"/>
      <c r="B712" s="28" t="s">
        <v>443</v>
      </c>
      <c r="C712" s="1"/>
      <c r="D712" s="1">
        <f>SUBTOTAL(9,D711)</f>
        <v>48</v>
      </c>
      <c r="E712" s="1"/>
      <c r="F712" s="1"/>
      <c r="G712" s="1"/>
      <c r="H712" s="1"/>
      <c r="I712" s="1"/>
      <c r="J712" s="1"/>
      <c r="K712" s="1"/>
    </row>
    <row r="713" s="26" customFormat="1" hidden="1" customHeight="1" outlineLevel="2" spans="1:11">
      <c r="A713" s="27">
        <v>45496</v>
      </c>
      <c r="B713" s="1" t="s">
        <v>444</v>
      </c>
      <c r="C713" s="1" t="s">
        <v>19</v>
      </c>
      <c r="D713" s="1">
        <v>753</v>
      </c>
      <c r="E713" s="1"/>
      <c r="F713" s="1"/>
      <c r="G713" s="1"/>
      <c r="H713" s="1"/>
      <c r="I713" s="1"/>
      <c r="J713" s="1"/>
      <c r="K713" s="1"/>
    </row>
    <row r="714" s="26" customFormat="1" hidden="1" customHeight="1" outlineLevel="2" spans="1:11">
      <c r="A714" s="27">
        <v>45661</v>
      </c>
      <c r="B714" s="1" t="s">
        <v>444</v>
      </c>
      <c r="C714" s="1" t="s">
        <v>19</v>
      </c>
      <c r="D714" s="1">
        <f>E714-F714</f>
        <v>-47</v>
      </c>
      <c r="E714" s="1"/>
      <c r="F714" s="29">
        <v>47</v>
      </c>
      <c r="G714" s="1"/>
      <c r="H714" s="1" t="s">
        <v>38</v>
      </c>
      <c r="I714" s="1" t="s">
        <v>39</v>
      </c>
      <c r="J714" s="1" t="s">
        <v>39</v>
      </c>
      <c r="K714" s="1"/>
    </row>
    <row r="715" s="26" customFormat="1" hidden="1" customHeight="1" outlineLevel="2" spans="1:11">
      <c r="A715" s="27">
        <v>45661</v>
      </c>
      <c r="B715" s="1" t="s">
        <v>444</v>
      </c>
      <c r="C715" s="1" t="s">
        <v>19</v>
      </c>
      <c r="D715" s="1">
        <f>E715-F715</f>
        <v>-96</v>
      </c>
      <c r="E715" s="1"/>
      <c r="F715" s="29">
        <v>96</v>
      </c>
      <c r="G715" s="1"/>
      <c r="H715" s="1" t="s">
        <v>38</v>
      </c>
      <c r="I715" s="1" t="s">
        <v>39</v>
      </c>
      <c r="J715" s="1" t="s">
        <v>39</v>
      </c>
      <c r="K715" s="1"/>
    </row>
    <row r="716" s="26" customFormat="1" hidden="1" customHeight="1" outlineLevel="2" spans="1:11">
      <c r="A716" s="27">
        <v>45661</v>
      </c>
      <c r="B716" s="1" t="s">
        <v>444</v>
      </c>
      <c r="C716" s="1" t="s">
        <v>19</v>
      </c>
      <c r="D716" s="1">
        <f>E716-F716</f>
        <v>-92</v>
      </c>
      <c r="E716" s="1"/>
      <c r="F716" s="29">
        <v>92</v>
      </c>
      <c r="G716" s="1"/>
      <c r="H716" s="1" t="s">
        <v>38</v>
      </c>
      <c r="I716" s="1" t="s">
        <v>39</v>
      </c>
      <c r="J716" s="1" t="s">
        <v>39</v>
      </c>
      <c r="K716" s="1"/>
    </row>
    <row r="717" s="26" customFormat="1" customHeight="1" outlineLevel="1" collapsed="1" spans="1:11">
      <c r="A717" s="27"/>
      <c r="B717" s="28" t="s">
        <v>445</v>
      </c>
      <c r="C717" s="1"/>
      <c r="D717" s="1">
        <f>SUBTOTAL(9,D713:D716)</f>
        <v>518</v>
      </c>
      <c r="E717" s="1"/>
      <c r="F717" s="29"/>
      <c r="G717" s="1"/>
      <c r="H717" s="1"/>
      <c r="I717" s="1"/>
      <c r="J717" s="1"/>
      <c r="K717" s="1"/>
    </row>
    <row r="718" s="26" customFormat="1" hidden="1" customHeight="1" outlineLevel="2" spans="1:11">
      <c r="A718" s="27">
        <v>45496</v>
      </c>
      <c r="B718" s="1" t="s">
        <v>446</v>
      </c>
      <c r="C718" s="1" t="s">
        <v>19</v>
      </c>
      <c r="D718" s="1">
        <v>234</v>
      </c>
      <c r="E718" s="1"/>
      <c r="F718" s="1"/>
      <c r="G718" s="1"/>
      <c r="H718" s="1"/>
      <c r="I718" s="1"/>
      <c r="J718" s="1"/>
      <c r="K718" s="1"/>
    </row>
    <row r="719" s="26" customFormat="1" customHeight="1" outlineLevel="1" collapsed="1" spans="1:11">
      <c r="A719" s="27"/>
      <c r="B719" s="28" t="s">
        <v>447</v>
      </c>
      <c r="C719" s="1"/>
      <c r="D719" s="1">
        <f>SUBTOTAL(9,D718)</f>
        <v>234</v>
      </c>
      <c r="E719" s="1"/>
      <c r="F719" s="1"/>
      <c r="G719" s="1"/>
      <c r="H719" s="1"/>
      <c r="I719" s="1"/>
      <c r="J719" s="1"/>
      <c r="K719" s="1"/>
    </row>
    <row r="720" s="26" customFormat="1" hidden="1" customHeight="1" outlineLevel="2" spans="1:11">
      <c r="A720" s="27">
        <v>45496</v>
      </c>
      <c r="B720" s="1" t="s">
        <v>448</v>
      </c>
      <c r="C720" s="1" t="s">
        <v>19</v>
      </c>
      <c r="D720" s="1">
        <v>1066</v>
      </c>
      <c r="E720" s="1"/>
      <c r="F720" s="1"/>
      <c r="G720" s="1"/>
      <c r="H720" s="1"/>
      <c r="I720" s="1"/>
      <c r="J720" s="1"/>
      <c r="K720" s="1"/>
    </row>
    <row r="721" s="26" customFormat="1" customHeight="1" outlineLevel="1" collapsed="1" spans="1:11">
      <c r="A721" s="27"/>
      <c r="B721" s="28" t="s">
        <v>449</v>
      </c>
      <c r="C721" s="1"/>
      <c r="D721" s="1">
        <f>SUBTOTAL(9,D720)</f>
        <v>1066</v>
      </c>
      <c r="E721" s="1"/>
      <c r="F721" s="1"/>
      <c r="G721" s="1"/>
      <c r="H721" s="1"/>
      <c r="I721" s="1"/>
      <c r="J721" s="1"/>
      <c r="K721" s="1"/>
    </row>
    <row r="722" s="26" customFormat="1" hidden="1" customHeight="1" outlineLevel="2" spans="1:11">
      <c r="A722" s="27">
        <v>45496</v>
      </c>
      <c r="B722" s="1" t="s">
        <v>450</v>
      </c>
      <c r="C722" s="1" t="s">
        <v>19</v>
      </c>
      <c r="D722" s="1">
        <v>230</v>
      </c>
      <c r="E722" s="1"/>
      <c r="F722" s="1"/>
      <c r="G722" s="1"/>
      <c r="H722" s="1"/>
      <c r="I722" s="1"/>
      <c r="J722" s="1"/>
      <c r="K722" s="1"/>
    </row>
    <row r="723" s="26" customFormat="1" customHeight="1" outlineLevel="1" collapsed="1" spans="1:11">
      <c r="A723" s="27"/>
      <c r="B723" s="28" t="s">
        <v>451</v>
      </c>
      <c r="C723" s="1"/>
      <c r="D723" s="1">
        <f>SUBTOTAL(9,D722)</f>
        <v>230</v>
      </c>
      <c r="E723" s="1"/>
      <c r="F723" s="1"/>
      <c r="G723" s="1"/>
      <c r="H723" s="1"/>
      <c r="I723" s="1"/>
      <c r="J723" s="1"/>
      <c r="K723" s="1"/>
    </row>
    <row r="724" s="26" customFormat="1" hidden="1" customHeight="1" outlineLevel="2" spans="1:11">
      <c r="A724" s="27">
        <v>45496</v>
      </c>
      <c r="B724" s="1" t="s">
        <v>452</v>
      </c>
      <c r="C724" s="1" t="s">
        <v>19</v>
      </c>
      <c r="D724" s="1">
        <v>66</v>
      </c>
      <c r="E724" s="1"/>
      <c r="F724" s="1"/>
      <c r="G724" s="1"/>
      <c r="H724" s="1"/>
      <c r="I724" s="1"/>
      <c r="J724" s="1"/>
      <c r="K724" s="1"/>
    </row>
    <row r="725" s="26" customFormat="1" customHeight="1" outlineLevel="1" collapsed="1" spans="1:11">
      <c r="A725" s="27"/>
      <c r="B725" s="28" t="s">
        <v>453</v>
      </c>
      <c r="C725" s="1"/>
      <c r="D725" s="1">
        <f>SUBTOTAL(9,D724)</f>
        <v>66</v>
      </c>
      <c r="E725" s="1"/>
      <c r="F725" s="1"/>
      <c r="G725" s="1"/>
      <c r="H725" s="1"/>
      <c r="I725" s="1"/>
      <c r="J725" s="1"/>
      <c r="K725" s="1"/>
    </row>
    <row r="726" s="26" customFormat="1" hidden="1" customHeight="1" outlineLevel="2" spans="1:11">
      <c r="A726" s="27">
        <v>45496</v>
      </c>
      <c r="B726" s="1" t="s">
        <v>454</v>
      </c>
      <c r="C726" s="1" t="s">
        <v>19</v>
      </c>
      <c r="D726" s="1">
        <v>253</v>
      </c>
      <c r="E726" s="1"/>
      <c r="F726" s="1"/>
      <c r="G726" s="1"/>
      <c r="H726" s="1"/>
      <c r="I726" s="1"/>
      <c r="J726" s="1"/>
      <c r="K726" s="1"/>
    </row>
    <row r="727" s="26" customFormat="1" customHeight="1" outlineLevel="1" collapsed="1" spans="1:11">
      <c r="A727" s="27"/>
      <c r="B727" s="28" t="s">
        <v>455</v>
      </c>
      <c r="C727" s="1"/>
      <c r="D727" s="1">
        <f>SUBTOTAL(9,D726)</f>
        <v>253</v>
      </c>
      <c r="E727" s="1"/>
      <c r="F727" s="1"/>
      <c r="G727" s="1"/>
      <c r="H727" s="1"/>
      <c r="I727" s="1"/>
      <c r="J727" s="1"/>
      <c r="K727" s="1"/>
    </row>
    <row r="728" s="26" customFormat="1" hidden="1" customHeight="1" outlineLevel="2" spans="1:11">
      <c r="A728" s="27">
        <v>45496</v>
      </c>
      <c r="B728" s="1" t="s">
        <v>456</v>
      </c>
      <c r="C728" s="1" t="s">
        <v>19</v>
      </c>
      <c r="D728" s="1">
        <v>1547</v>
      </c>
      <c r="E728" s="1"/>
      <c r="F728" s="1"/>
      <c r="G728" s="1"/>
      <c r="H728" s="1"/>
      <c r="I728" s="1"/>
      <c r="J728" s="1"/>
      <c r="K728" s="1"/>
    </row>
    <row r="729" s="26" customFormat="1" hidden="1" customHeight="1" outlineLevel="2" spans="1:11">
      <c r="A729" s="27">
        <v>45661</v>
      </c>
      <c r="B729" s="1" t="s">
        <v>456</v>
      </c>
      <c r="C729" s="1" t="s">
        <v>19</v>
      </c>
      <c r="D729" s="1">
        <f>E729-F729</f>
        <v>-90</v>
      </c>
      <c r="E729" s="1"/>
      <c r="F729" s="29">
        <v>90</v>
      </c>
      <c r="G729" s="1"/>
      <c r="H729" s="1" t="s">
        <v>38</v>
      </c>
      <c r="I729" s="1" t="s">
        <v>39</v>
      </c>
      <c r="J729" s="1" t="s">
        <v>39</v>
      </c>
      <c r="K729" s="1"/>
    </row>
    <row r="730" s="26" customFormat="1" hidden="1" customHeight="1" outlineLevel="2" spans="1:11">
      <c r="A730" s="27">
        <v>45661</v>
      </c>
      <c r="B730" s="1" t="s">
        <v>456</v>
      </c>
      <c r="C730" s="1" t="s">
        <v>19</v>
      </c>
      <c r="D730" s="1">
        <f>E730-F730</f>
        <v>-76</v>
      </c>
      <c r="E730" s="1"/>
      <c r="F730" s="29">
        <v>76</v>
      </c>
      <c r="G730" s="1"/>
      <c r="H730" s="1" t="s">
        <v>38</v>
      </c>
      <c r="I730" s="1" t="s">
        <v>39</v>
      </c>
      <c r="J730" s="1" t="s">
        <v>39</v>
      </c>
      <c r="K730" s="1"/>
    </row>
    <row r="731" s="26" customFormat="1" hidden="1" customHeight="1" outlineLevel="2" spans="1:11">
      <c r="A731" s="27">
        <v>45661</v>
      </c>
      <c r="B731" s="1" t="s">
        <v>456</v>
      </c>
      <c r="C731" s="1" t="s">
        <v>19</v>
      </c>
      <c r="D731" s="1">
        <f>E731-F731</f>
        <v>-85</v>
      </c>
      <c r="E731" s="1"/>
      <c r="F731" s="29">
        <v>85</v>
      </c>
      <c r="G731" s="1"/>
      <c r="H731" s="1" t="s">
        <v>38</v>
      </c>
      <c r="I731" s="1" t="s">
        <v>39</v>
      </c>
      <c r="J731" s="1" t="s">
        <v>39</v>
      </c>
      <c r="K731" s="1"/>
    </row>
    <row r="732" s="26" customFormat="1" hidden="1" customHeight="1" outlineLevel="2" spans="1:11">
      <c r="A732" s="27">
        <v>45661</v>
      </c>
      <c r="B732" s="1" t="s">
        <v>456</v>
      </c>
      <c r="C732" s="1" t="s">
        <v>19</v>
      </c>
      <c r="D732" s="1">
        <f>E732-F732</f>
        <v>-23</v>
      </c>
      <c r="E732" s="1"/>
      <c r="F732" s="29">
        <v>23</v>
      </c>
      <c r="G732" s="1"/>
      <c r="H732" s="1" t="s">
        <v>38</v>
      </c>
      <c r="I732" s="1" t="s">
        <v>39</v>
      </c>
      <c r="J732" s="1" t="s">
        <v>39</v>
      </c>
      <c r="K732" s="1"/>
    </row>
    <row r="733" s="26" customFormat="1" customHeight="1" outlineLevel="1" collapsed="1" spans="1:11">
      <c r="A733" s="27"/>
      <c r="B733" s="28" t="s">
        <v>457</v>
      </c>
      <c r="C733" s="1"/>
      <c r="D733" s="1">
        <f>SUBTOTAL(9,D728:D732)</f>
        <v>1273</v>
      </c>
      <c r="E733" s="1"/>
      <c r="F733" s="29"/>
      <c r="G733" s="1"/>
      <c r="H733" s="1"/>
      <c r="I733" s="1"/>
      <c r="J733" s="1"/>
      <c r="K733" s="1"/>
    </row>
    <row r="734" s="26" customFormat="1" hidden="1" customHeight="1" outlineLevel="2" spans="1:11">
      <c r="A734" s="27">
        <v>45496</v>
      </c>
      <c r="B734" s="1" t="s">
        <v>458</v>
      </c>
      <c r="C734" s="1" t="s">
        <v>19</v>
      </c>
      <c r="D734" s="1">
        <v>1266</v>
      </c>
      <c r="E734" s="1"/>
      <c r="F734" s="1"/>
      <c r="G734" s="1"/>
      <c r="H734" s="1"/>
      <c r="I734" s="1"/>
      <c r="J734" s="1"/>
      <c r="K734" s="1"/>
    </row>
    <row r="735" s="26" customFormat="1" hidden="1" customHeight="1" outlineLevel="2" spans="1:11">
      <c r="A735" s="27">
        <v>45546</v>
      </c>
      <c r="B735" s="1" t="s">
        <v>458</v>
      </c>
      <c r="C735" s="1" t="s">
        <v>19</v>
      </c>
      <c r="D735" s="1">
        <f>E735-F735</f>
        <v>-2</v>
      </c>
      <c r="E735" s="1"/>
      <c r="F735" s="1">
        <v>2</v>
      </c>
      <c r="G735" s="1"/>
      <c r="H735" s="1" t="s">
        <v>62</v>
      </c>
      <c r="I735" s="1" t="s">
        <v>88</v>
      </c>
      <c r="J735" s="1" t="s">
        <v>89</v>
      </c>
      <c r="K735" s="1"/>
    </row>
    <row r="736" s="26" customFormat="1" hidden="1" customHeight="1" outlineLevel="2" spans="1:11">
      <c r="A736" s="27">
        <v>45661</v>
      </c>
      <c r="B736" s="1" t="s">
        <v>458</v>
      </c>
      <c r="C736" s="1" t="s">
        <v>19</v>
      </c>
      <c r="D736" s="1">
        <f>E736-F736</f>
        <v>-37</v>
      </c>
      <c r="E736" s="1"/>
      <c r="F736" s="29">
        <v>37</v>
      </c>
      <c r="G736" s="1"/>
      <c r="H736" s="1" t="s">
        <v>38</v>
      </c>
      <c r="I736" s="1" t="s">
        <v>39</v>
      </c>
      <c r="J736" s="1" t="s">
        <v>39</v>
      </c>
      <c r="K736" s="1"/>
    </row>
    <row r="737" s="26" customFormat="1" hidden="1" customHeight="1" outlineLevel="2" spans="1:11">
      <c r="A737" s="27">
        <v>45661</v>
      </c>
      <c r="B737" s="1" t="s">
        <v>458</v>
      </c>
      <c r="C737" s="1" t="s">
        <v>19</v>
      </c>
      <c r="D737" s="1">
        <f>E737-F737</f>
        <v>-34</v>
      </c>
      <c r="E737" s="1"/>
      <c r="F737" s="29">
        <v>34</v>
      </c>
      <c r="G737" s="1"/>
      <c r="H737" s="1" t="s">
        <v>38</v>
      </c>
      <c r="I737" s="1" t="s">
        <v>39</v>
      </c>
      <c r="J737" s="1" t="s">
        <v>39</v>
      </c>
      <c r="K737" s="1"/>
    </row>
    <row r="738" s="26" customFormat="1" hidden="1" customHeight="1" outlineLevel="2" spans="1:11">
      <c r="A738" s="27">
        <v>45661</v>
      </c>
      <c r="B738" s="1" t="s">
        <v>458</v>
      </c>
      <c r="C738" s="1" t="s">
        <v>19</v>
      </c>
      <c r="D738" s="1">
        <f>E738-F738</f>
        <v>-22</v>
      </c>
      <c r="E738" s="1"/>
      <c r="F738" s="29">
        <v>22</v>
      </c>
      <c r="G738" s="1"/>
      <c r="H738" s="1" t="s">
        <v>38</v>
      </c>
      <c r="I738" s="1" t="s">
        <v>39</v>
      </c>
      <c r="J738" s="1" t="s">
        <v>39</v>
      </c>
      <c r="K738" s="1"/>
    </row>
    <row r="739" s="26" customFormat="1" customHeight="1" outlineLevel="1" collapsed="1" spans="1:11">
      <c r="A739" s="27"/>
      <c r="B739" s="28" t="s">
        <v>459</v>
      </c>
      <c r="C739" s="1"/>
      <c r="D739" s="1">
        <f>SUBTOTAL(9,D734:D738)</f>
        <v>1171</v>
      </c>
      <c r="E739" s="1"/>
      <c r="F739" s="29"/>
      <c r="G739" s="1"/>
      <c r="H739" s="1"/>
      <c r="I739" s="1"/>
      <c r="J739" s="1"/>
      <c r="K739" s="1"/>
    </row>
    <row r="740" s="26" customFormat="1" hidden="1" customHeight="1" outlineLevel="2" spans="1:11">
      <c r="A740" s="27">
        <v>45496</v>
      </c>
      <c r="B740" s="1" t="s">
        <v>460</v>
      </c>
      <c r="C740" s="1" t="s">
        <v>19</v>
      </c>
      <c r="D740" s="1">
        <v>750</v>
      </c>
      <c r="E740" s="1"/>
      <c r="F740" s="1"/>
      <c r="G740" s="1"/>
      <c r="H740" s="1"/>
      <c r="I740" s="1"/>
      <c r="J740" s="1"/>
      <c r="K740" s="1"/>
    </row>
    <row r="741" s="26" customFormat="1" hidden="1" customHeight="1" outlineLevel="2" spans="1:11">
      <c r="A741" s="27">
        <v>45661</v>
      </c>
      <c r="B741" s="1" t="s">
        <v>460</v>
      </c>
      <c r="C741" s="1" t="s">
        <v>19</v>
      </c>
      <c r="D741" s="1">
        <f>E741-F741</f>
        <v>-20</v>
      </c>
      <c r="E741" s="1"/>
      <c r="F741" s="29">
        <v>20</v>
      </c>
      <c r="G741" s="1"/>
      <c r="H741" s="1" t="s">
        <v>38</v>
      </c>
      <c r="I741" s="1" t="s">
        <v>39</v>
      </c>
      <c r="J741" s="1" t="s">
        <v>39</v>
      </c>
      <c r="K741" s="1"/>
    </row>
    <row r="742" s="26" customFormat="1" customHeight="1" outlineLevel="1" collapsed="1" spans="1:11">
      <c r="A742" s="27"/>
      <c r="B742" s="28" t="s">
        <v>461</v>
      </c>
      <c r="C742" s="1"/>
      <c r="D742" s="1">
        <f>SUBTOTAL(9,D740:D741)</f>
        <v>730</v>
      </c>
      <c r="E742" s="1"/>
      <c r="F742" s="29"/>
      <c r="G742" s="1"/>
      <c r="H742" s="1"/>
      <c r="I742" s="1"/>
      <c r="J742" s="1"/>
      <c r="K742" s="1"/>
    </row>
    <row r="743" s="26" customFormat="1" hidden="1" customHeight="1" outlineLevel="2" spans="1:11">
      <c r="A743" s="27">
        <v>45496</v>
      </c>
      <c r="B743" s="1" t="s">
        <v>462</v>
      </c>
      <c r="C743" s="1" t="s">
        <v>19</v>
      </c>
      <c r="D743" s="1">
        <v>177</v>
      </c>
      <c r="E743" s="1"/>
      <c r="F743" s="1"/>
      <c r="G743" s="1"/>
      <c r="H743" s="1"/>
      <c r="I743" s="1"/>
      <c r="J743" s="1"/>
      <c r="K743" s="1"/>
    </row>
    <row r="744" s="26" customFormat="1" hidden="1" customHeight="1" outlineLevel="2" spans="1:11">
      <c r="A744" s="27">
        <v>45661</v>
      </c>
      <c r="B744" s="1" t="s">
        <v>462</v>
      </c>
      <c r="C744" s="1" t="s">
        <v>19</v>
      </c>
      <c r="D744" s="1">
        <f>E744-F744</f>
        <v>-10</v>
      </c>
      <c r="E744" s="1"/>
      <c r="F744" s="29">
        <v>10</v>
      </c>
      <c r="G744" s="1"/>
      <c r="H744" s="1" t="s">
        <v>38</v>
      </c>
      <c r="I744" s="1" t="s">
        <v>39</v>
      </c>
      <c r="J744" s="1" t="s">
        <v>39</v>
      </c>
      <c r="K744" s="1"/>
    </row>
    <row r="745" s="26" customFormat="1" hidden="1" customHeight="1" outlineLevel="2" spans="1:11">
      <c r="A745" s="27">
        <v>45661</v>
      </c>
      <c r="B745" s="1" t="s">
        <v>462</v>
      </c>
      <c r="C745" s="1" t="s">
        <v>19</v>
      </c>
      <c r="D745" s="1">
        <f>E745-F745</f>
        <v>-10</v>
      </c>
      <c r="E745" s="1"/>
      <c r="F745" s="29">
        <v>10</v>
      </c>
      <c r="G745" s="1"/>
      <c r="H745" s="1" t="s">
        <v>38</v>
      </c>
      <c r="I745" s="1" t="s">
        <v>39</v>
      </c>
      <c r="J745" s="1" t="s">
        <v>39</v>
      </c>
      <c r="K745" s="1"/>
    </row>
    <row r="746" s="26" customFormat="1" customHeight="1" outlineLevel="1" collapsed="1" spans="1:11">
      <c r="A746" s="27"/>
      <c r="B746" s="28" t="s">
        <v>463</v>
      </c>
      <c r="C746" s="1"/>
      <c r="D746" s="1">
        <f>SUBTOTAL(9,D743:D745)</f>
        <v>157</v>
      </c>
      <c r="E746" s="1"/>
      <c r="F746" s="29"/>
      <c r="G746" s="1"/>
      <c r="H746" s="1"/>
      <c r="I746" s="1"/>
      <c r="J746" s="1"/>
      <c r="K746" s="1"/>
    </row>
    <row r="747" s="26" customFormat="1" hidden="1" customHeight="1" outlineLevel="2" spans="1:11">
      <c r="A747" s="27">
        <v>45496</v>
      </c>
      <c r="B747" s="1" t="s">
        <v>464</v>
      </c>
      <c r="C747" s="1" t="s">
        <v>19</v>
      </c>
      <c r="D747" s="1">
        <v>78</v>
      </c>
      <c r="E747" s="1"/>
      <c r="F747" s="1"/>
      <c r="G747" s="1"/>
      <c r="H747" s="1"/>
      <c r="I747" s="1"/>
      <c r="J747" s="1"/>
      <c r="K747" s="1"/>
    </row>
    <row r="748" s="26" customFormat="1" hidden="1" customHeight="1" outlineLevel="2" spans="1:11">
      <c r="A748" s="27">
        <v>45553</v>
      </c>
      <c r="B748" s="1" t="s">
        <v>464</v>
      </c>
      <c r="C748" s="1" t="s">
        <v>19</v>
      </c>
      <c r="D748" s="1">
        <f>E748-F748</f>
        <v>-3</v>
      </c>
      <c r="E748" s="1"/>
      <c r="F748" s="1">
        <v>3</v>
      </c>
      <c r="G748" s="1"/>
      <c r="H748" s="1" t="s">
        <v>158</v>
      </c>
      <c r="I748" s="1" t="s">
        <v>157</v>
      </c>
      <c r="J748" s="1" t="s">
        <v>89</v>
      </c>
      <c r="K748" s="1"/>
    </row>
    <row r="749" s="26" customFormat="1" hidden="1" customHeight="1" outlineLevel="2" spans="1:11">
      <c r="A749" s="27">
        <v>45560</v>
      </c>
      <c r="B749" s="1" t="s">
        <v>464</v>
      </c>
      <c r="C749" s="1" t="s">
        <v>19</v>
      </c>
      <c r="D749" s="1">
        <f>E749-F749</f>
        <v>-75</v>
      </c>
      <c r="E749" s="1"/>
      <c r="F749" s="1">
        <v>75</v>
      </c>
      <c r="G749" s="1"/>
      <c r="H749" s="1" t="s">
        <v>156</v>
      </c>
      <c r="I749" s="1" t="s">
        <v>157</v>
      </c>
      <c r="J749" s="1" t="s">
        <v>89</v>
      </c>
      <c r="K749" s="1"/>
    </row>
    <row r="750" s="26" customFormat="1" customHeight="1" outlineLevel="1" collapsed="1" spans="1:11">
      <c r="A750" s="27"/>
      <c r="B750" s="28" t="s">
        <v>465</v>
      </c>
      <c r="C750" s="1"/>
      <c r="D750" s="1">
        <f>SUBTOTAL(9,D747:D749)</f>
        <v>0</v>
      </c>
      <c r="E750" s="1"/>
      <c r="F750" s="1"/>
      <c r="G750" s="1"/>
      <c r="H750" s="1"/>
      <c r="I750" s="1"/>
      <c r="J750" s="1"/>
      <c r="K750" s="1"/>
    </row>
    <row r="751" s="26" customFormat="1" hidden="1" customHeight="1" outlineLevel="2" spans="1:11">
      <c r="A751" s="27">
        <v>45496</v>
      </c>
      <c r="B751" s="1" t="s">
        <v>466</v>
      </c>
      <c r="C751" s="1" t="s">
        <v>19</v>
      </c>
      <c r="D751" s="1">
        <v>153</v>
      </c>
      <c r="E751" s="1"/>
      <c r="F751" s="1"/>
      <c r="G751" s="1"/>
      <c r="H751" s="1"/>
      <c r="I751" s="1"/>
      <c r="J751" s="1"/>
      <c r="K751" s="1"/>
    </row>
    <row r="752" s="26" customFormat="1" hidden="1" customHeight="1" outlineLevel="2" spans="1:11">
      <c r="A752" s="27">
        <v>45500</v>
      </c>
      <c r="B752" s="1" t="s">
        <v>466</v>
      </c>
      <c r="C752" s="1" t="s">
        <v>19</v>
      </c>
      <c r="D752" s="1">
        <f>E752-F752</f>
        <v>-4</v>
      </c>
      <c r="E752" s="1"/>
      <c r="F752" s="1">
        <v>4</v>
      </c>
      <c r="G752" s="1"/>
      <c r="H752" s="1" t="s">
        <v>62</v>
      </c>
      <c r="I752" s="1" t="s">
        <v>88</v>
      </c>
      <c r="J752" s="1" t="s">
        <v>89</v>
      </c>
      <c r="K752" s="1"/>
    </row>
    <row r="753" s="26" customFormat="1" hidden="1" customHeight="1" outlineLevel="2" spans="1:11">
      <c r="A753" s="27">
        <v>45502</v>
      </c>
      <c r="B753" s="1" t="s">
        <v>466</v>
      </c>
      <c r="C753" s="1" t="s">
        <v>19</v>
      </c>
      <c r="D753" s="1">
        <f>E753-F753</f>
        <v>-5</v>
      </c>
      <c r="E753" s="1"/>
      <c r="F753" s="1">
        <v>5</v>
      </c>
      <c r="G753" s="1"/>
      <c r="H753" s="1" t="s">
        <v>62</v>
      </c>
      <c r="I753" s="1" t="s">
        <v>88</v>
      </c>
      <c r="J753" s="1" t="s">
        <v>89</v>
      </c>
      <c r="K753" s="1"/>
    </row>
    <row r="754" s="26" customFormat="1" hidden="1" customHeight="1" outlineLevel="2" spans="1:11">
      <c r="A754" s="27">
        <v>45560</v>
      </c>
      <c r="B754" s="1" t="s">
        <v>466</v>
      </c>
      <c r="C754" s="1" t="s">
        <v>19</v>
      </c>
      <c r="D754" s="1">
        <f>E754-F754</f>
        <v>-13</v>
      </c>
      <c r="E754" s="1"/>
      <c r="F754" s="1">
        <v>13</v>
      </c>
      <c r="G754" s="1"/>
      <c r="H754" s="1" t="s">
        <v>156</v>
      </c>
      <c r="I754" s="1" t="s">
        <v>157</v>
      </c>
      <c r="J754" s="1" t="s">
        <v>89</v>
      </c>
      <c r="K754" s="1"/>
    </row>
    <row r="755" s="26" customFormat="1" customHeight="1" outlineLevel="1" collapsed="1" spans="1:11">
      <c r="A755" s="27"/>
      <c r="B755" s="28" t="s">
        <v>467</v>
      </c>
      <c r="C755" s="1"/>
      <c r="D755" s="1">
        <f>SUBTOTAL(9,D751:D754)</f>
        <v>131</v>
      </c>
      <c r="E755" s="1"/>
      <c r="F755" s="1"/>
      <c r="G755" s="1"/>
      <c r="H755" s="1"/>
      <c r="I755" s="1"/>
      <c r="J755" s="1"/>
      <c r="K755" s="1"/>
    </row>
    <row r="756" s="26" customFormat="1" hidden="1" customHeight="1" outlineLevel="2" spans="1:11">
      <c r="A756" s="27">
        <v>45496</v>
      </c>
      <c r="B756" s="1" t="s">
        <v>468</v>
      </c>
      <c r="C756" s="1" t="s">
        <v>19</v>
      </c>
      <c r="D756" s="1">
        <v>1015</v>
      </c>
      <c r="E756" s="1"/>
      <c r="F756" s="1"/>
      <c r="G756" s="1"/>
      <c r="H756" s="1"/>
      <c r="I756" s="1"/>
      <c r="J756" s="1"/>
      <c r="K756" s="1"/>
    </row>
    <row r="757" s="26" customFormat="1" hidden="1" customHeight="1" outlineLevel="2" spans="1:11">
      <c r="A757" s="27">
        <v>45496</v>
      </c>
      <c r="B757" s="1" t="s">
        <v>468</v>
      </c>
      <c r="C757" s="1" t="s">
        <v>19</v>
      </c>
      <c r="D757" s="1">
        <f t="shared" ref="D757:D765" si="10">E757-F757</f>
        <v>6</v>
      </c>
      <c r="E757" s="1">
        <v>6</v>
      </c>
      <c r="F757" s="1"/>
      <c r="G757" s="1" t="s">
        <v>61</v>
      </c>
      <c r="H757" s="1"/>
      <c r="I757" s="1"/>
      <c r="J757" s="1"/>
      <c r="K757" s="1"/>
    </row>
    <row r="758" s="26" customFormat="1" hidden="1" customHeight="1" outlineLevel="2" spans="1:11">
      <c r="A758" s="27">
        <v>45661</v>
      </c>
      <c r="B758" s="1" t="s">
        <v>468</v>
      </c>
      <c r="C758" s="1" t="s">
        <v>19</v>
      </c>
      <c r="D758" s="1">
        <f t="shared" si="10"/>
        <v>-5</v>
      </c>
      <c r="E758" s="1"/>
      <c r="F758" s="29">
        <v>5</v>
      </c>
      <c r="G758" s="1"/>
      <c r="H758" s="1" t="s">
        <v>38</v>
      </c>
      <c r="I758" s="1" t="s">
        <v>39</v>
      </c>
      <c r="J758" s="1" t="s">
        <v>39</v>
      </c>
      <c r="K758" s="1"/>
    </row>
    <row r="759" s="26" customFormat="1" hidden="1" customHeight="1" outlineLevel="2" spans="1:11">
      <c r="A759" s="27">
        <v>45661</v>
      </c>
      <c r="B759" s="1" t="s">
        <v>468</v>
      </c>
      <c r="C759" s="1" t="s">
        <v>19</v>
      </c>
      <c r="D759" s="1">
        <f t="shared" si="10"/>
        <v>-4</v>
      </c>
      <c r="E759" s="1"/>
      <c r="F759" s="29">
        <v>4</v>
      </c>
      <c r="G759" s="1"/>
      <c r="H759" s="1" t="s">
        <v>38</v>
      </c>
      <c r="I759" s="1" t="s">
        <v>39</v>
      </c>
      <c r="J759" s="1" t="s">
        <v>39</v>
      </c>
      <c r="K759" s="1"/>
    </row>
    <row r="760" s="26" customFormat="1" hidden="1" customHeight="1" outlineLevel="2" spans="1:11">
      <c r="A760" s="27">
        <v>45661</v>
      </c>
      <c r="B760" s="1" t="s">
        <v>468</v>
      </c>
      <c r="C760" s="1" t="s">
        <v>19</v>
      </c>
      <c r="D760" s="1">
        <f t="shared" si="10"/>
        <v>-6</v>
      </c>
      <c r="E760" s="1"/>
      <c r="F760" s="29">
        <v>6</v>
      </c>
      <c r="G760" s="1"/>
      <c r="H760" s="1" t="s">
        <v>38</v>
      </c>
      <c r="I760" s="1" t="s">
        <v>39</v>
      </c>
      <c r="J760" s="1" t="s">
        <v>39</v>
      </c>
      <c r="K760" s="1"/>
    </row>
    <row r="761" s="26" customFormat="1" hidden="1" customHeight="1" outlineLevel="2" spans="1:11">
      <c r="A761" s="27">
        <v>45661</v>
      </c>
      <c r="B761" s="1" t="s">
        <v>468</v>
      </c>
      <c r="C761" s="1" t="s">
        <v>19</v>
      </c>
      <c r="D761" s="1">
        <f t="shared" si="10"/>
        <v>-7</v>
      </c>
      <c r="E761" s="1"/>
      <c r="F761" s="29">
        <v>7</v>
      </c>
      <c r="G761" s="1"/>
      <c r="H761" s="1" t="s">
        <v>38</v>
      </c>
      <c r="I761" s="1" t="s">
        <v>39</v>
      </c>
      <c r="J761" s="1" t="s">
        <v>39</v>
      </c>
      <c r="K761" s="1"/>
    </row>
    <row r="762" s="26" customFormat="1" hidden="1" customHeight="1" outlineLevel="2" spans="1:11">
      <c r="A762" s="27">
        <v>45661</v>
      </c>
      <c r="B762" s="1" t="s">
        <v>468</v>
      </c>
      <c r="C762" s="1" t="s">
        <v>19</v>
      </c>
      <c r="D762" s="1">
        <f t="shared" si="10"/>
        <v>-10</v>
      </c>
      <c r="E762" s="1"/>
      <c r="F762" s="29">
        <v>10</v>
      </c>
      <c r="G762" s="1"/>
      <c r="H762" s="1" t="s">
        <v>38</v>
      </c>
      <c r="I762" s="1" t="s">
        <v>39</v>
      </c>
      <c r="J762" s="1" t="s">
        <v>39</v>
      </c>
      <c r="K762" s="1"/>
    </row>
    <row r="763" s="26" customFormat="1" hidden="1" customHeight="1" outlineLevel="2" spans="1:11">
      <c r="A763" s="27">
        <v>45661</v>
      </c>
      <c r="B763" s="1" t="s">
        <v>468</v>
      </c>
      <c r="C763" s="1" t="s">
        <v>19</v>
      </c>
      <c r="D763" s="1">
        <f t="shared" si="10"/>
        <v>-8</v>
      </c>
      <c r="E763" s="1"/>
      <c r="F763" s="29">
        <v>8</v>
      </c>
      <c r="G763" s="1"/>
      <c r="H763" s="1" t="s">
        <v>38</v>
      </c>
      <c r="I763" s="1" t="s">
        <v>39</v>
      </c>
      <c r="J763" s="1" t="s">
        <v>39</v>
      </c>
      <c r="K763" s="1"/>
    </row>
    <row r="764" s="26" customFormat="1" hidden="1" customHeight="1" outlineLevel="2" spans="1:11">
      <c r="A764" s="27">
        <v>45661</v>
      </c>
      <c r="B764" s="1" t="s">
        <v>468</v>
      </c>
      <c r="C764" s="1" t="s">
        <v>19</v>
      </c>
      <c r="D764" s="1">
        <f t="shared" si="10"/>
        <v>-10</v>
      </c>
      <c r="E764" s="1"/>
      <c r="F764" s="29">
        <v>10</v>
      </c>
      <c r="G764" s="1"/>
      <c r="H764" s="1" t="s">
        <v>38</v>
      </c>
      <c r="I764" s="1" t="s">
        <v>39</v>
      </c>
      <c r="J764" s="1" t="s">
        <v>39</v>
      </c>
      <c r="K764" s="1"/>
    </row>
    <row r="765" s="26" customFormat="1" hidden="1" customHeight="1" outlineLevel="2" spans="1:11">
      <c r="A765" s="27">
        <v>45661</v>
      </c>
      <c r="B765" s="1" t="s">
        <v>468</v>
      </c>
      <c r="C765" s="1" t="s">
        <v>19</v>
      </c>
      <c r="D765" s="1">
        <f t="shared" si="10"/>
        <v>-10</v>
      </c>
      <c r="E765" s="1"/>
      <c r="F765" s="29">
        <v>10</v>
      </c>
      <c r="G765" s="1"/>
      <c r="H765" s="1" t="s">
        <v>38</v>
      </c>
      <c r="I765" s="1" t="s">
        <v>39</v>
      </c>
      <c r="J765" s="1" t="s">
        <v>39</v>
      </c>
      <c r="K765" s="1"/>
    </row>
    <row r="766" s="26" customFormat="1" customHeight="1" outlineLevel="1" collapsed="1" spans="1:11">
      <c r="A766" s="27"/>
      <c r="B766" s="28" t="s">
        <v>469</v>
      </c>
      <c r="C766" s="1"/>
      <c r="D766" s="1">
        <f>SUBTOTAL(9,D756:D765)</f>
        <v>961</v>
      </c>
      <c r="E766" s="1"/>
      <c r="F766" s="29"/>
      <c r="G766" s="1"/>
      <c r="H766" s="1"/>
      <c r="I766" s="1"/>
      <c r="J766" s="1"/>
      <c r="K766" s="1"/>
    </row>
    <row r="767" s="26" customFormat="1" hidden="1" customHeight="1" outlineLevel="2" spans="1:11">
      <c r="A767" s="27">
        <v>45496</v>
      </c>
      <c r="B767" s="1" t="s">
        <v>470</v>
      </c>
      <c r="C767" s="1" t="s">
        <v>19</v>
      </c>
      <c r="D767" s="1">
        <v>41</v>
      </c>
      <c r="E767" s="1"/>
      <c r="F767" s="1"/>
      <c r="G767" s="1"/>
      <c r="H767" s="1"/>
      <c r="I767" s="1"/>
      <c r="J767" s="1"/>
      <c r="K767" s="1"/>
    </row>
    <row r="768" s="26" customFormat="1" customHeight="1" outlineLevel="1" collapsed="1" spans="1:11">
      <c r="A768" s="27"/>
      <c r="B768" s="28" t="s">
        <v>471</v>
      </c>
      <c r="C768" s="1"/>
      <c r="D768" s="1">
        <f>SUBTOTAL(9,D767)</f>
        <v>41</v>
      </c>
      <c r="E768" s="1"/>
      <c r="F768" s="1"/>
      <c r="G768" s="1"/>
      <c r="H768" s="1"/>
      <c r="I768" s="1"/>
      <c r="J768" s="1"/>
      <c r="K768" s="1"/>
    </row>
    <row r="769" s="26" customFormat="1" hidden="1" customHeight="1" outlineLevel="2" spans="1:11">
      <c r="A769" s="27">
        <v>45496</v>
      </c>
      <c r="B769" s="1" t="s">
        <v>472</v>
      </c>
      <c r="C769" s="1" t="s">
        <v>19</v>
      </c>
      <c r="D769" s="1">
        <v>575</v>
      </c>
      <c r="E769" s="1"/>
      <c r="F769" s="1"/>
      <c r="G769" s="1"/>
      <c r="H769" s="1"/>
      <c r="I769" s="1"/>
      <c r="J769" s="1"/>
      <c r="K769" s="1"/>
    </row>
    <row r="770" s="26" customFormat="1" hidden="1" customHeight="1" outlineLevel="2" spans="1:11">
      <c r="A770" s="27">
        <v>45513</v>
      </c>
      <c r="B770" s="1" t="s">
        <v>472</v>
      </c>
      <c r="C770" s="1" t="s">
        <v>19</v>
      </c>
      <c r="D770" s="1">
        <v>6</v>
      </c>
      <c r="E770" s="1"/>
      <c r="F770" s="1">
        <v>4</v>
      </c>
      <c r="G770" s="1"/>
      <c r="H770" s="1" t="s">
        <v>62</v>
      </c>
      <c r="I770" s="1" t="s">
        <v>88</v>
      </c>
      <c r="J770" s="1" t="s">
        <v>89</v>
      </c>
      <c r="K770" s="1"/>
    </row>
    <row r="771" s="26" customFormat="1" customHeight="1" outlineLevel="1" collapsed="1" spans="1:11">
      <c r="A771" s="27"/>
      <c r="B771" s="28" t="s">
        <v>473</v>
      </c>
      <c r="C771" s="1"/>
      <c r="D771" s="1">
        <f>SUBTOTAL(9,D769:D770)</f>
        <v>581</v>
      </c>
      <c r="E771" s="1"/>
      <c r="F771" s="1"/>
      <c r="G771" s="1"/>
      <c r="H771" s="1"/>
      <c r="I771" s="1"/>
      <c r="J771" s="1"/>
      <c r="K771" s="1"/>
    </row>
    <row r="772" s="26" customFormat="1" hidden="1" customHeight="1" outlineLevel="2" spans="1:11">
      <c r="A772" s="27">
        <v>45496</v>
      </c>
      <c r="B772" s="1" t="s">
        <v>474</v>
      </c>
      <c r="C772" s="1" t="s">
        <v>19</v>
      </c>
      <c r="D772" s="1">
        <v>468</v>
      </c>
      <c r="E772" s="1"/>
      <c r="F772" s="1"/>
      <c r="G772" s="1"/>
      <c r="H772" s="1"/>
      <c r="I772" s="1"/>
      <c r="J772" s="1"/>
      <c r="K772" s="1"/>
    </row>
    <row r="773" s="26" customFormat="1" hidden="1" customHeight="1" outlineLevel="2" spans="1:11">
      <c r="A773" s="27">
        <v>45518</v>
      </c>
      <c r="B773" s="1" t="s">
        <v>474</v>
      </c>
      <c r="C773" s="1" t="s">
        <v>19</v>
      </c>
      <c r="D773" s="1">
        <f>E773-F773</f>
        <v>-1</v>
      </c>
      <c r="E773" s="1"/>
      <c r="F773" s="1">
        <v>1</v>
      </c>
      <c r="G773" s="1"/>
      <c r="H773" s="1" t="s">
        <v>62</v>
      </c>
      <c r="I773" s="1" t="s">
        <v>88</v>
      </c>
      <c r="J773" s="1" t="s">
        <v>89</v>
      </c>
      <c r="K773" s="1"/>
    </row>
    <row r="774" s="26" customFormat="1" hidden="1" customHeight="1" outlineLevel="2" spans="1:11">
      <c r="A774" s="27">
        <v>45661</v>
      </c>
      <c r="B774" s="1" t="s">
        <v>474</v>
      </c>
      <c r="C774" s="1" t="s">
        <v>19</v>
      </c>
      <c r="D774" s="1">
        <f>E774-F774</f>
        <v>-1</v>
      </c>
      <c r="E774" s="1"/>
      <c r="F774" s="29">
        <v>1</v>
      </c>
      <c r="G774" s="1"/>
      <c r="H774" s="1" t="s">
        <v>38</v>
      </c>
      <c r="I774" s="1" t="s">
        <v>39</v>
      </c>
      <c r="J774" s="1" t="s">
        <v>39</v>
      </c>
      <c r="K774" s="1"/>
    </row>
    <row r="775" s="26" customFormat="1" hidden="1" customHeight="1" outlineLevel="2" spans="1:11">
      <c r="A775" s="27">
        <v>45661</v>
      </c>
      <c r="B775" s="1" t="s">
        <v>474</v>
      </c>
      <c r="C775" s="1" t="s">
        <v>19</v>
      </c>
      <c r="D775" s="1">
        <f>E775-F775</f>
        <v>-2</v>
      </c>
      <c r="E775" s="1"/>
      <c r="F775" s="29">
        <v>2</v>
      </c>
      <c r="G775" s="1"/>
      <c r="H775" s="1" t="s">
        <v>38</v>
      </c>
      <c r="I775" s="1" t="s">
        <v>39</v>
      </c>
      <c r="J775" s="1" t="s">
        <v>39</v>
      </c>
      <c r="K775" s="1"/>
    </row>
    <row r="776" s="26" customFormat="1" customHeight="1" outlineLevel="1" collapsed="1" spans="1:11">
      <c r="A776" s="27"/>
      <c r="B776" s="28" t="s">
        <v>475</v>
      </c>
      <c r="C776" s="1"/>
      <c r="D776" s="1">
        <f>SUBTOTAL(9,D772:D775)</f>
        <v>464</v>
      </c>
      <c r="E776" s="1"/>
      <c r="F776" s="29"/>
      <c r="G776" s="1"/>
      <c r="H776" s="1"/>
      <c r="I776" s="1"/>
      <c r="J776" s="1"/>
      <c r="K776" s="1"/>
    </row>
    <row r="777" s="26" customFormat="1" hidden="1" customHeight="1" outlineLevel="2" spans="1:11">
      <c r="A777" s="27">
        <v>45496</v>
      </c>
      <c r="B777" s="1" t="s">
        <v>476</v>
      </c>
      <c r="C777" s="1" t="s">
        <v>19</v>
      </c>
      <c r="D777" s="1">
        <v>60</v>
      </c>
      <c r="E777" s="1"/>
      <c r="F777" s="1"/>
      <c r="G777" s="1"/>
      <c r="H777" s="1"/>
      <c r="I777" s="1"/>
      <c r="J777" s="1"/>
      <c r="K777" s="1"/>
    </row>
    <row r="778" s="26" customFormat="1" customHeight="1" outlineLevel="1" collapsed="1" spans="1:11">
      <c r="A778" s="27"/>
      <c r="B778" s="28" t="s">
        <v>477</v>
      </c>
      <c r="C778" s="1"/>
      <c r="D778" s="1">
        <f>SUBTOTAL(9,D777)</f>
        <v>60</v>
      </c>
      <c r="E778" s="1"/>
      <c r="F778" s="1"/>
      <c r="G778" s="1"/>
      <c r="H778" s="1"/>
      <c r="I778" s="1"/>
      <c r="J778" s="1"/>
      <c r="K778" s="1"/>
    </row>
    <row r="779" s="26" customFormat="1" hidden="1" customHeight="1" outlineLevel="2" spans="1:11">
      <c r="A779" s="27">
        <v>45496</v>
      </c>
      <c r="B779" s="1" t="s">
        <v>478</v>
      </c>
      <c r="C779" s="1" t="s">
        <v>19</v>
      </c>
      <c r="D779" s="1">
        <v>31</v>
      </c>
      <c r="E779" s="1"/>
      <c r="F779" s="1"/>
      <c r="G779" s="1"/>
      <c r="H779" s="1"/>
      <c r="I779" s="1"/>
      <c r="J779" s="1"/>
      <c r="K779" s="1"/>
    </row>
    <row r="780" s="26" customFormat="1" hidden="1" customHeight="1" outlineLevel="2" spans="1:11">
      <c r="A780" s="27">
        <v>45661</v>
      </c>
      <c r="B780" s="1" t="s">
        <v>478</v>
      </c>
      <c r="C780" s="1" t="s">
        <v>19</v>
      </c>
      <c r="D780" s="1">
        <f>E780-F780</f>
        <v>-31</v>
      </c>
      <c r="E780" s="1"/>
      <c r="F780" s="29">
        <v>31</v>
      </c>
      <c r="G780" s="1"/>
      <c r="H780" s="1" t="s">
        <v>38</v>
      </c>
      <c r="I780" s="1" t="s">
        <v>39</v>
      </c>
      <c r="J780" s="1" t="s">
        <v>39</v>
      </c>
      <c r="K780" s="1"/>
    </row>
    <row r="781" s="26" customFormat="1" customHeight="1" outlineLevel="1" collapsed="1" spans="1:11">
      <c r="A781" s="27"/>
      <c r="B781" s="28" t="s">
        <v>479</v>
      </c>
      <c r="C781" s="1"/>
      <c r="D781" s="1">
        <f>SUBTOTAL(9,D779:D780)</f>
        <v>0</v>
      </c>
      <c r="E781" s="1"/>
      <c r="F781" s="29"/>
      <c r="G781" s="1"/>
      <c r="H781" s="1"/>
      <c r="I781" s="1"/>
      <c r="J781" s="1"/>
      <c r="K781" s="1"/>
    </row>
    <row r="782" s="26" customFormat="1" hidden="1" customHeight="1" outlineLevel="2" spans="1:11">
      <c r="A782" s="27">
        <v>45496</v>
      </c>
      <c r="B782" s="1" t="s">
        <v>480</v>
      </c>
      <c r="C782" s="1" t="s">
        <v>19</v>
      </c>
      <c r="D782" s="1">
        <v>24</v>
      </c>
      <c r="E782" s="1"/>
      <c r="F782" s="1"/>
      <c r="G782" s="1"/>
      <c r="H782" s="1"/>
      <c r="I782" s="1"/>
      <c r="J782" s="1"/>
      <c r="K782" s="1"/>
    </row>
    <row r="783" s="26" customFormat="1" hidden="1" customHeight="1" outlineLevel="2" spans="1:11">
      <c r="A783" s="27">
        <v>45661</v>
      </c>
      <c r="B783" s="1" t="s">
        <v>480</v>
      </c>
      <c r="C783" s="1" t="s">
        <v>19</v>
      </c>
      <c r="D783" s="1">
        <f>E783-F783</f>
        <v>-24</v>
      </c>
      <c r="E783" s="1"/>
      <c r="F783" s="29">
        <v>24</v>
      </c>
      <c r="G783" s="1"/>
      <c r="H783" s="1" t="s">
        <v>38</v>
      </c>
      <c r="I783" s="1" t="s">
        <v>39</v>
      </c>
      <c r="J783" s="1" t="s">
        <v>39</v>
      </c>
      <c r="K783" s="1"/>
    </row>
    <row r="784" s="26" customFormat="1" customHeight="1" outlineLevel="1" collapsed="1" spans="1:11">
      <c r="A784" s="27"/>
      <c r="B784" s="28" t="s">
        <v>481</v>
      </c>
      <c r="C784" s="1"/>
      <c r="D784" s="1">
        <f>SUBTOTAL(9,D782:D783)</f>
        <v>0</v>
      </c>
      <c r="E784" s="1"/>
      <c r="F784" s="29"/>
      <c r="G784" s="1"/>
      <c r="H784" s="1"/>
      <c r="I784" s="1"/>
      <c r="J784" s="1"/>
      <c r="K784" s="1"/>
    </row>
    <row r="785" s="26" customFormat="1" hidden="1" customHeight="1" outlineLevel="2" spans="1:11">
      <c r="A785" s="27">
        <v>45496</v>
      </c>
      <c r="B785" s="1" t="s">
        <v>482</v>
      </c>
      <c r="C785" s="1" t="s">
        <v>19</v>
      </c>
      <c r="D785" s="1">
        <v>8</v>
      </c>
      <c r="E785" s="1"/>
      <c r="F785" s="1"/>
      <c r="G785" s="1"/>
      <c r="H785" s="1"/>
      <c r="I785" s="1"/>
      <c r="J785" s="1"/>
      <c r="K785" s="1"/>
    </row>
    <row r="786" s="26" customFormat="1" customHeight="1" outlineLevel="1" collapsed="1" spans="1:11">
      <c r="A786" s="27"/>
      <c r="B786" s="28" t="s">
        <v>483</v>
      </c>
      <c r="C786" s="1"/>
      <c r="D786" s="1">
        <f>SUBTOTAL(9,D785)</f>
        <v>8</v>
      </c>
      <c r="E786" s="1"/>
      <c r="F786" s="1"/>
      <c r="G786" s="1"/>
      <c r="H786" s="1"/>
      <c r="I786" s="1"/>
      <c r="J786" s="1"/>
      <c r="K786" s="1"/>
    </row>
    <row r="787" s="26" customFormat="1" hidden="1" customHeight="1" outlineLevel="2" spans="1:11">
      <c r="A787" s="27">
        <v>45496</v>
      </c>
      <c r="B787" s="1" t="s">
        <v>484</v>
      </c>
      <c r="C787" s="1" t="s">
        <v>19</v>
      </c>
      <c r="D787" s="1">
        <v>240</v>
      </c>
      <c r="E787" s="1"/>
      <c r="F787" s="1"/>
      <c r="G787" s="1"/>
      <c r="H787" s="1"/>
      <c r="I787" s="1"/>
      <c r="J787" s="1"/>
      <c r="K787" s="1"/>
    </row>
    <row r="788" s="26" customFormat="1" customHeight="1" outlineLevel="1" collapsed="1" spans="1:11">
      <c r="A788" s="27"/>
      <c r="B788" s="28" t="s">
        <v>485</v>
      </c>
      <c r="C788" s="1"/>
      <c r="D788" s="1">
        <f>SUBTOTAL(9,D787)</f>
        <v>240</v>
      </c>
      <c r="E788" s="1"/>
      <c r="F788" s="1"/>
      <c r="G788" s="1"/>
      <c r="H788" s="1"/>
      <c r="I788" s="1"/>
      <c r="J788" s="1"/>
      <c r="K788" s="1"/>
    </row>
    <row r="789" s="26" customFormat="1" hidden="1" customHeight="1" outlineLevel="2" spans="1:11">
      <c r="A789" s="27">
        <v>45496</v>
      </c>
      <c r="B789" s="1" t="s">
        <v>486</v>
      </c>
      <c r="C789" s="1" t="s">
        <v>19</v>
      </c>
      <c r="D789" s="1">
        <v>436</v>
      </c>
      <c r="E789" s="1"/>
      <c r="F789" s="1"/>
      <c r="G789" s="1"/>
      <c r="H789" s="1"/>
      <c r="I789" s="1"/>
      <c r="J789" s="1"/>
      <c r="K789" s="1"/>
    </row>
    <row r="790" s="26" customFormat="1" hidden="1" customHeight="1" outlineLevel="2" spans="1:11">
      <c r="A790" s="27">
        <v>45503</v>
      </c>
      <c r="B790" s="1" t="s">
        <v>486</v>
      </c>
      <c r="C790" s="1" t="s">
        <v>19</v>
      </c>
      <c r="D790" s="1">
        <f>E790-F790</f>
        <v>-10</v>
      </c>
      <c r="E790" s="1"/>
      <c r="F790" s="1">
        <v>10</v>
      </c>
      <c r="G790" s="1"/>
      <c r="H790" s="1" t="s">
        <v>62</v>
      </c>
      <c r="I790" s="1" t="s">
        <v>154</v>
      </c>
      <c r="J790" s="1" t="s">
        <v>155</v>
      </c>
      <c r="K790" s="1"/>
    </row>
    <row r="791" s="26" customFormat="1" hidden="1" customHeight="1" outlineLevel="2" spans="1:11">
      <c r="A791" s="27">
        <v>45528</v>
      </c>
      <c r="B791" s="1" t="s">
        <v>486</v>
      </c>
      <c r="C791" s="1" t="s">
        <v>19</v>
      </c>
      <c r="D791" s="1">
        <f>E791-F791</f>
        <v>-10</v>
      </c>
      <c r="E791" s="1"/>
      <c r="F791" s="1">
        <v>10</v>
      </c>
      <c r="G791" s="1"/>
      <c r="H791" s="1" t="s">
        <v>62</v>
      </c>
      <c r="I791" s="1" t="s">
        <v>88</v>
      </c>
      <c r="J791" s="1" t="s">
        <v>89</v>
      </c>
      <c r="K791" s="1"/>
    </row>
    <row r="792" s="26" customFormat="1" customHeight="1" outlineLevel="1" collapsed="1" spans="1:11">
      <c r="A792" s="27"/>
      <c r="B792" s="28" t="s">
        <v>487</v>
      </c>
      <c r="C792" s="1"/>
      <c r="D792" s="1">
        <f>SUBTOTAL(9,D789:D791)</f>
        <v>416</v>
      </c>
      <c r="E792" s="1"/>
      <c r="F792" s="1"/>
      <c r="G792" s="1"/>
      <c r="H792" s="1"/>
      <c r="I792" s="1"/>
      <c r="J792" s="1"/>
      <c r="K792" s="1"/>
    </row>
    <row r="793" s="26" customFormat="1" hidden="1" customHeight="1" outlineLevel="2" spans="1:11">
      <c r="A793" s="27">
        <v>45496</v>
      </c>
      <c r="B793" s="1" t="s">
        <v>488</v>
      </c>
      <c r="C793" s="1" t="s">
        <v>19</v>
      </c>
      <c r="D793" s="1">
        <v>4557</v>
      </c>
      <c r="E793" s="1"/>
      <c r="F793" s="1"/>
      <c r="G793" s="1"/>
      <c r="H793" s="1"/>
      <c r="I793" s="1"/>
      <c r="J793" s="1"/>
      <c r="K793" s="1"/>
    </row>
    <row r="794" s="26" customFormat="1" hidden="1" customHeight="1" outlineLevel="2" spans="1:11">
      <c r="A794" s="27">
        <v>45504</v>
      </c>
      <c r="B794" s="1" t="s">
        <v>488</v>
      </c>
      <c r="C794" s="1" t="s">
        <v>19</v>
      </c>
      <c r="D794" s="1">
        <f>E794-F794</f>
        <v>-30</v>
      </c>
      <c r="E794" s="1"/>
      <c r="F794" s="1">
        <v>30</v>
      </c>
      <c r="G794" s="1"/>
      <c r="H794" s="1" t="s">
        <v>62</v>
      </c>
      <c r="I794" s="1" t="s">
        <v>88</v>
      </c>
      <c r="J794" s="1" t="s">
        <v>151</v>
      </c>
      <c r="K794" s="1"/>
    </row>
    <row r="795" s="26" customFormat="1" customHeight="1" outlineLevel="1" collapsed="1" spans="1:11">
      <c r="A795" s="27"/>
      <c r="B795" s="28" t="s">
        <v>489</v>
      </c>
      <c r="C795" s="1"/>
      <c r="D795" s="1">
        <f>SUBTOTAL(9,D793:D794)</f>
        <v>4527</v>
      </c>
      <c r="E795" s="1"/>
      <c r="F795" s="1"/>
      <c r="G795" s="1"/>
      <c r="H795" s="1"/>
      <c r="I795" s="1"/>
      <c r="J795" s="1"/>
      <c r="K795" s="1"/>
    </row>
    <row r="796" s="26" customFormat="1" hidden="1" customHeight="1" outlineLevel="2" spans="1:11">
      <c r="A796" s="27">
        <v>45496</v>
      </c>
      <c r="B796" s="1" t="s">
        <v>490</v>
      </c>
      <c r="C796" s="1" t="s">
        <v>19</v>
      </c>
      <c r="D796" s="1">
        <v>234</v>
      </c>
      <c r="E796" s="1"/>
      <c r="F796" s="1"/>
      <c r="G796" s="1"/>
      <c r="H796" s="1"/>
      <c r="I796" s="1"/>
      <c r="J796" s="1"/>
      <c r="K796" s="1"/>
    </row>
    <row r="797" s="26" customFormat="1" customHeight="1" outlineLevel="1" collapsed="1" spans="1:11">
      <c r="A797" s="27"/>
      <c r="B797" s="28" t="s">
        <v>491</v>
      </c>
      <c r="C797" s="1"/>
      <c r="D797" s="1">
        <f>SUBTOTAL(9,D796)</f>
        <v>234</v>
      </c>
      <c r="E797" s="1"/>
      <c r="F797" s="1"/>
      <c r="G797" s="1"/>
      <c r="H797" s="1"/>
      <c r="I797" s="1"/>
      <c r="J797" s="1"/>
      <c r="K797" s="1"/>
    </row>
    <row r="798" s="26" customFormat="1" hidden="1" customHeight="1" outlineLevel="2" spans="1:11">
      <c r="A798" s="27">
        <v>45496</v>
      </c>
      <c r="B798" s="1" t="s">
        <v>492</v>
      </c>
      <c r="C798" s="1" t="s">
        <v>19</v>
      </c>
      <c r="D798" s="1">
        <v>15</v>
      </c>
      <c r="E798" s="1"/>
      <c r="F798" s="1"/>
      <c r="G798" s="1"/>
      <c r="H798" s="1"/>
      <c r="I798" s="1"/>
      <c r="J798" s="1"/>
      <c r="K798" s="1"/>
    </row>
    <row r="799" s="26" customFormat="1" hidden="1" customHeight="1" outlineLevel="2" spans="1:11">
      <c r="A799" s="27">
        <v>45661</v>
      </c>
      <c r="B799" s="1" t="s">
        <v>492</v>
      </c>
      <c r="C799" s="1" t="s">
        <v>19</v>
      </c>
      <c r="D799" s="1">
        <f>E799-F799</f>
        <v>-50</v>
      </c>
      <c r="E799" s="1"/>
      <c r="F799" s="29">
        <v>50</v>
      </c>
      <c r="G799" s="1"/>
      <c r="H799" s="1" t="s">
        <v>38</v>
      </c>
      <c r="I799" s="1" t="s">
        <v>39</v>
      </c>
      <c r="J799" s="1" t="s">
        <v>39</v>
      </c>
      <c r="K799" s="1"/>
    </row>
    <row r="800" s="26" customFormat="1" hidden="1" customHeight="1" outlineLevel="2" spans="1:11">
      <c r="A800" s="27">
        <v>45661</v>
      </c>
      <c r="B800" s="1" t="s">
        <v>492</v>
      </c>
      <c r="C800" s="1" t="s">
        <v>19</v>
      </c>
      <c r="D800" s="1">
        <f>E800-F800</f>
        <v>-38</v>
      </c>
      <c r="E800" s="1"/>
      <c r="F800" s="29">
        <v>38</v>
      </c>
      <c r="G800" s="1"/>
      <c r="H800" s="1" t="s">
        <v>38</v>
      </c>
      <c r="I800" s="1" t="s">
        <v>39</v>
      </c>
      <c r="J800" s="1" t="s">
        <v>39</v>
      </c>
      <c r="K800" s="1"/>
    </row>
    <row r="801" s="26" customFormat="1" hidden="1" customHeight="1" outlineLevel="2" spans="1:11">
      <c r="A801" s="27">
        <v>45661</v>
      </c>
      <c r="B801" s="1" t="s">
        <v>492</v>
      </c>
      <c r="C801" s="1" t="s">
        <v>19</v>
      </c>
      <c r="D801" s="1">
        <f>E801-F801</f>
        <v>-21</v>
      </c>
      <c r="E801" s="1"/>
      <c r="F801" s="29">
        <v>21</v>
      </c>
      <c r="G801" s="1"/>
      <c r="H801" s="1" t="s">
        <v>38</v>
      </c>
      <c r="I801" s="1" t="s">
        <v>39</v>
      </c>
      <c r="J801" s="1" t="s">
        <v>39</v>
      </c>
      <c r="K801" s="1"/>
    </row>
    <row r="802" s="26" customFormat="1" customHeight="1" outlineLevel="1" collapsed="1" spans="1:11">
      <c r="A802" s="27"/>
      <c r="B802" s="28" t="s">
        <v>493</v>
      </c>
      <c r="C802" s="1"/>
      <c r="D802" s="1">
        <f>SUBTOTAL(9,D798:D801)</f>
        <v>-94</v>
      </c>
      <c r="E802" s="1"/>
      <c r="F802" s="29"/>
      <c r="G802" s="1"/>
      <c r="H802" s="1"/>
      <c r="I802" s="1"/>
      <c r="J802" s="1"/>
      <c r="K802" s="1"/>
    </row>
    <row r="803" s="26" customFormat="1" hidden="1" customHeight="1" outlineLevel="2" spans="1:11">
      <c r="A803" s="27">
        <v>45496</v>
      </c>
      <c r="B803" s="1" t="s">
        <v>494</v>
      </c>
      <c r="C803" s="1" t="s">
        <v>19</v>
      </c>
      <c r="D803" s="1">
        <v>6974</v>
      </c>
      <c r="E803" s="1"/>
      <c r="F803" s="1"/>
      <c r="G803" s="1"/>
      <c r="H803" s="1"/>
      <c r="I803" s="1"/>
      <c r="J803" s="1"/>
      <c r="K803" s="1"/>
    </row>
    <row r="804" s="26" customFormat="1" hidden="1" customHeight="1" outlineLevel="2" spans="1:11">
      <c r="A804" s="27">
        <v>45541</v>
      </c>
      <c r="B804" s="1" t="s">
        <v>494</v>
      </c>
      <c r="C804" s="1" t="s">
        <v>19</v>
      </c>
      <c r="D804" s="1">
        <f>E804-F804</f>
        <v>-20</v>
      </c>
      <c r="E804" s="1"/>
      <c r="F804" s="1">
        <v>20</v>
      </c>
      <c r="G804" s="1"/>
      <c r="H804" s="1" t="s">
        <v>62</v>
      </c>
      <c r="I804" s="1" t="s">
        <v>88</v>
      </c>
      <c r="J804" s="1" t="s">
        <v>91</v>
      </c>
      <c r="K804" s="1"/>
    </row>
    <row r="805" s="26" customFormat="1" hidden="1" customHeight="1" outlineLevel="2" spans="1:11">
      <c r="A805" s="27">
        <v>45661</v>
      </c>
      <c r="B805" s="1" t="s">
        <v>494</v>
      </c>
      <c r="C805" s="1" t="s">
        <v>19</v>
      </c>
      <c r="D805" s="1">
        <f>E805-F805</f>
        <v>-90</v>
      </c>
      <c r="E805" s="1"/>
      <c r="F805" s="29">
        <v>90</v>
      </c>
      <c r="G805" s="1"/>
      <c r="H805" s="1" t="s">
        <v>38</v>
      </c>
      <c r="I805" s="1" t="s">
        <v>39</v>
      </c>
      <c r="J805" s="1" t="s">
        <v>39</v>
      </c>
      <c r="K805" s="1"/>
    </row>
    <row r="806" s="26" customFormat="1" customHeight="1" outlineLevel="1" collapsed="1" spans="1:11">
      <c r="A806" s="27"/>
      <c r="B806" s="28" t="s">
        <v>495</v>
      </c>
      <c r="C806" s="1"/>
      <c r="D806" s="1">
        <f>SUBTOTAL(9,D803:D805)</f>
        <v>6864</v>
      </c>
      <c r="E806" s="1"/>
      <c r="F806" s="29"/>
      <c r="G806" s="1"/>
      <c r="H806" s="1"/>
      <c r="I806" s="1"/>
      <c r="J806" s="1"/>
      <c r="K806" s="1"/>
    </row>
    <row r="807" s="26" customFormat="1" hidden="1" customHeight="1" outlineLevel="2" spans="1:11">
      <c r="A807" s="27">
        <v>45661</v>
      </c>
      <c r="B807" s="1" t="s">
        <v>496</v>
      </c>
      <c r="C807" s="1" t="s">
        <v>19</v>
      </c>
      <c r="D807" s="1">
        <f t="shared" ref="D807:D815" si="11">E807-F807</f>
        <v>-90</v>
      </c>
      <c r="E807" s="1"/>
      <c r="F807" s="29">
        <v>90</v>
      </c>
      <c r="G807" s="1"/>
      <c r="H807" s="1" t="s">
        <v>38</v>
      </c>
      <c r="I807" s="1" t="s">
        <v>39</v>
      </c>
      <c r="J807" s="1" t="s">
        <v>39</v>
      </c>
      <c r="K807" s="1"/>
    </row>
    <row r="808" s="26" customFormat="1" hidden="1" customHeight="1" outlineLevel="2" spans="1:11">
      <c r="A808" s="27">
        <v>45661</v>
      </c>
      <c r="B808" s="1" t="s">
        <v>496</v>
      </c>
      <c r="C808" s="1" t="s">
        <v>19</v>
      </c>
      <c r="D808" s="1">
        <f t="shared" si="11"/>
        <v>-90</v>
      </c>
      <c r="E808" s="1"/>
      <c r="F808" s="29">
        <v>90</v>
      </c>
      <c r="G808" s="1"/>
      <c r="H808" s="1" t="s">
        <v>38</v>
      </c>
      <c r="I808" s="1" t="s">
        <v>39</v>
      </c>
      <c r="J808" s="1" t="s">
        <v>39</v>
      </c>
      <c r="K808" s="1"/>
    </row>
    <row r="809" s="26" customFormat="1" hidden="1" customHeight="1" outlineLevel="2" spans="1:11">
      <c r="A809" s="27">
        <v>45661</v>
      </c>
      <c r="B809" s="1" t="s">
        <v>496</v>
      </c>
      <c r="C809" s="1" t="s">
        <v>19</v>
      </c>
      <c r="D809" s="1">
        <f t="shared" si="11"/>
        <v>-90</v>
      </c>
      <c r="E809" s="1"/>
      <c r="F809" s="29">
        <v>90</v>
      </c>
      <c r="G809" s="1"/>
      <c r="H809" s="1" t="s">
        <v>38</v>
      </c>
      <c r="I809" s="1" t="s">
        <v>39</v>
      </c>
      <c r="J809" s="1" t="s">
        <v>39</v>
      </c>
      <c r="K809" s="1"/>
    </row>
    <row r="810" s="26" customFormat="1" hidden="1" customHeight="1" outlineLevel="2" spans="1:11">
      <c r="A810" s="27">
        <v>45661</v>
      </c>
      <c r="B810" s="1" t="s">
        <v>496</v>
      </c>
      <c r="C810" s="1" t="s">
        <v>19</v>
      </c>
      <c r="D810" s="1">
        <f t="shared" si="11"/>
        <v>-93</v>
      </c>
      <c r="E810" s="1"/>
      <c r="F810" s="29">
        <v>93</v>
      </c>
      <c r="G810" s="1"/>
      <c r="H810" s="1" t="s">
        <v>38</v>
      </c>
      <c r="I810" s="1" t="s">
        <v>39</v>
      </c>
      <c r="J810" s="1" t="s">
        <v>39</v>
      </c>
      <c r="K810" s="1"/>
    </row>
    <row r="811" s="26" customFormat="1" hidden="1" customHeight="1" outlineLevel="2" spans="1:11">
      <c r="A811" s="27">
        <v>45661</v>
      </c>
      <c r="B811" s="1" t="s">
        <v>496</v>
      </c>
      <c r="C811" s="1" t="s">
        <v>19</v>
      </c>
      <c r="D811" s="1">
        <f t="shared" si="11"/>
        <v>-110</v>
      </c>
      <c r="E811" s="1"/>
      <c r="F811" s="29">
        <v>110</v>
      </c>
      <c r="G811" s="1"/>
      <c r="H811" s="1" t="s">
        <v>38</v>
      </c>
      <c r="I811" s="1" t="s">
        <v>39</v>
      </c>
      <c r="J811" s="1" t="s">
        <v>39</v>
      </c>
      <c r="K811" s="1"/>
    </row>
    <row r="812" s="26" customFormat="1" hidden="1" customHeight="1" outlineLevel="2" spans="1:11">
      <c r="A812" s="27">
        <v>45661</v>
      </c>
      <c r="B812" s="1" t="s">
        <v>496</v>
      </c>
      <c r="C812" s="1" t="s">
        <v>19</v>
      </c>
      <c r="D812" s="1">
        <f t="shared" si="11"/>
        <v>-68</v>
      </c>
      <c r="E812" s="1"/>
      <c r="F812" s="29">
        <v>68</v>
      </c>
      <c r="G812" s="1"/>
      <c r="H812" s="1" t="s">
        <v>38</v>
      </c>
      <c r="I812" s="1" t="s">
        <v>39</v>
      </c>
      <c r="J812" s="1" t="s">
        <v>39</v>
      </c>
      <c r="K812" s="1"/>
    </row>
    <row r="813" s="26" customFormat="1" hidden="1" customHeight="1" outlineLevel="2" spans="1:11">
      <c r="A813" s="27">
        <v>45661</v>
      </c>
      <c r="B813" s="1" t="s">
        <v>496</v>
      </c>
      <c r="C813" s="1" t="s">
        <v>19</v>
      </c>
      <c r="D813" s="1">
        <f t="shared" si="11"/>
        <v>-90</v>
      </c>
      <c r="E813" s="1"/>
      <c r="F813" s="29">
        <v>90</v>
      </c>
      <c r="G813" s="1"/>
      <c r="H813" s="1" t="s">
        <v>38</v>
      </c>
      <c r="I813" s="1" t="s">
        <v>39</v>
      </c>
      <c r="J813" s="1" t="s">
        <v>39</v>
      </c>
      <c r="K813" s="1"/>
    </row>
    <row r="814" s="26" customFormat="1" hidden="1" customHeight="1" outlineLevel="2" spans="1:11">
      <c r="A814" s="27">
        <v>45661</v>
      </c>
      <c r="B814" s="1" t="s">
        <v>496</v>
      </c>
      <c r="C814" s="1" t="s">
        <v>19</v>
      </c>
      <c r="D814" s="1">
        <f t="shared" si="11"/>
        <v>-75</v>
      </c>
      <c r="E814" s="1"/>
      <c r="F814" s="29">
        <v>75</v>
      </c>
      <c r="G814" s="1"/>
      <c r="H814" s="1" t="s">
        <v>38</v>
      </c>
      <c r="I814" s="1" t="s">
        <v>39</v>
      </c>
      <c r="J814" s="1" t="s">
        <v>39</v>
      </c>
      <c r="K814" s="1"/>
    </row>
    <row r="815" s="26" customFormat="1" hidden="1" customHeight="1" outlineLevel="2" spans="1:11">
      <c r="A815" s="27">
        <v>45661</v>
      </c>
      <c r="B815" s="1" t="s">
        <v>496</v>
      </c>
      <c r="C815" s="1" t="s">
        <v>19</v>
      </c>
      <c r="D815" s="1">
        <f t="shared" si="11"/>
        <v>-50</v>
      </c>
      <c r="E815" s="1"/>
      <c r="F815" s="29">
        <v>50</v>
      </c>
      <c r="G815" s="1"/>
      <c r="H815" s="1" t="s">
        <v>38</v>
      </c>
      <c r="I815" s="1" t="s">
        <v>39</v>
      </c>
      <c r="J815" s="1" t="s">
        <v>39</v>
      </c>
      <c r="K815" s="1"/>
    </row>
    <row r="816" s="26" customFormat="1" customHeight="1" outlineLevel="1" collapsed="1" spans="1:11">
      <c r="A816" s="27"/>
      <c r="B816" s="28" t="s">
        <v>497</v>
      </c>
      <c r="C816" s="1"/>
      <c r="D816" s="1">
        <f>SUBTOTAL(9,D807:D815)</f>
        <v>-756</v>
      </c>
      <c r="E816" s="1"/>
      <c r="F816" s="29"/>
      <c r="G816" s="1"/>
      <c r="H816" s="1"/>
      <c r="I816" s="1"/>
      <c r="J816" s="1"/>
      <c r="K816" s="1"/>
    </row>
    <row r="817" s="26" customFormat="1" hidden="1" customHeight="1" outlineLevel="2" spans="1:11">
      <c r="A817" s="27">
        <v>45496</v>
      </c>
      <c r="B817" s="1" t="s">
        <v>498</v>
      </c>
      <c r="C817" s="1" t="s">
        <v>19</v>
      </c>
      <c r="D817" s="1">
        <v>199</v>
      </c>
      <c r="E817" s="1"/>
      <c r="F817" s="1"/>
      <c r="G817" s="1"/>
      <c r="H817" s="1"/>
      <c r="I817" s="1"/>
      <c r="J817" s="1"/>
      <c r="K817" s="1"/>
    </row>
    <row r="818" s="26" customFormat="1" customHeight="1" outlineLevel="1" collapsed="1" spans="1:11">
      <c r="A818" s="27"/>
      <c r="B818" s="28" t="s">
        <v>499</v>
      </c>
      <c r="C818" s="1"/>
      <c r="D818" s="1">
        <f>SUBTOTAL(9,D817)</f>
        <v>199</v>
      </c>
      <c r="E818" s="1"/>
      <c r="F818" s="1"/>
      <c r="G818" s="1"/>
      <c r="H818" s="1"/>
      <c r="I818" s="1"/>
      <c r="J818" s="1"/>
      <c r="K818" s="1"/>
    </row>
    <row r="819" s="26" customFormat="1" hidden="1" customHeight="1" outlineLevel="2" spans="1:11">
      <c r="A819" s="27">
        <v>45496</v>
      </c>
      <c r="B819" s="1" t="s">
        <v>500</v>
      </c>
      <c r="C819" s="1" t="s">
        <v>19</v>
      </c>
      <c r="D819" s="1">
        <v>86</v>
      </c>
      <c r="E819" s="1"/>
      <c r="F819" s="1"/>
      <c r="G819" s="1"/>
      <c r="H819" s="1"/>
      <c r="I819" s="1"/>
      <c r="J819" s="1"/>
      <c r="K819" s="1"/>
    </row>
    <row r="820" s="26" customFormat="1" customHeight="1" outlineLevel="1" collapsed="1" spans="1:11">
      <c r="A820" s="27"/>
      <c r="B820" s="28" t="s">
        <v>501</v>
      </c>
      <c r="C820" s="1"/>
      <c r="D820" s="1">
        <f>SUBTOTAL(9,D819)</f>
        <v>86</v>
      </c>
      <c r="E820" s="1"/>
      <c r="F820" s="1"/>
      <c r="G820" s="1"/>
      <c r="H820" s="1"/>
      <c r="I820" s="1"/>
      <c r="J820" s="1"/>
      <c r="K820" s="1"/>
    </row>
    <row r="821" s="26" customFormat="1" hidden="1" customHeight="1" outlineLevel="2" spans="1:11">
      <c r="A821" s="27">
        <v>45496</v>
      </c>
      <c r="B821" s="1" t="s">
        <v>502</v>
      </c>
      <c r="C821" s="1" t="s">
        <v>19</v>
      </c>
      <c r="D821" s="1">
        <v>364</v>
      </c>
      <c r="E821" s="1"/>
      <c r="F821" s="1"/>
      <c r="G821" s="1"/>
      <c r="H821" s="1"/>
      <c r="I821" s="1"/>
      <c r="J821" s="1"/>
      <c r="K821" s="1"/>
    </row>
    <row r="822" s="26" customFormat="1" customHeight="1" outlineLevel="1" collapsed="1" spans="1:11">
      <c r="A822" s="27"/>
      <c r="B822" s="28" t="s">
        <v>503</v>
      </c>
      <c r="C822" s="1"/>
      <c r="D822" s="1">
        <f>SUBTOTAL(9,D821)</f>
        <v>364</v>
      </c>
      <c r="E822" s="1"/>
      <c r="F822" s="1"/>
      <c r="G822" s="1"/>
      <c r="H822" s="1"/>
      <c r="I822" s="1"/>
      <c r="J822" s="1"/>
      <c r="K822" s="1"/>
    </row>
    <row r="823" s="26" customFormat="1" hidden="1" customHeight="1" outlineLevel="2" spans="1:11">
      <c r="A823" s="27">
        <v>45496</v>
      </c>
      <c r="B823" s="1" t="s">
        <v>504</v>
      </c>
      <c r="C823" s="1" t="s">
        <v>19</v>
      </c>
      <c r="D823" s="1">
        <v>14781</v>
      </c>
      <c r="E823" s="1"/>
      <c r="F823" s="1"/>
      <c r="G823" s="1"/>
      <c r="H823" s="1"/>
      <c r="I823" s="1"/>
      <c r="J823" s="1"/>
      <c r="K823" s="1"/>
    </row>
    <row r="824" s="26" customFormat="1" hidden="1" customHeight="1" outlineLevel="2" spans="1:11">
      <c r="A824" s="27">
        <v>45661</v>
      </c>
      <c r="B824" s="1" t="s">
        <v>504</v>
      </c>
      <c r="C824" s="1" t="s">
        <v>19</v>
      </c>
      <c r="D824" s="1">
        <f>E824-F824</f>
        <v>-486</v>
      </c>
      <c r="E824" s="1"/>
      <c r="F824" s="29">
        <v>486</v>
      </c>
      <c r="G824" s="1"/>
      <c r="H824" s="1" t="s">
        <v>38</v>
      </c>
      <c r="I824" s="1" t="s">
        <v>39</v>
      </c>
      <c r="J824" s="1" t="s">
        <v>39</v>
      </c>
      <c r="K824" s="1"/>
    </row>
    <row r="825" s="26" customFormat="1" hidden="1" customHeight="1" outlineLevel="2" spans="1:11">
      <c r="A825" s="27">
        <v>45661</v>
      </c>
      <c r="B825" s="1" t="s">
        <v>504</v>
      </c>
      <c r="C825" s="1" t="s">
        <v>19</v>
      </c>
      <c r="D825" s="1">
        <f>E825-F825</f>
        <v>-596</v>
      </c>
      <c r="E825" s="1"/>
      <c r="F825" s="29">
        <v>596</v>
      </c>
      <c r="G825" s="1"/>
      <c r="H825" s="1" t="s">
        <v>38</v>
      </c>
      <c r="I825" s="1" t="s">
        <v>39</v>
      </c>
      <c r="J825" s="1" t="s">
        <v>39</v>
      </c>
      <c r="K825" s="1"/>
    </row>
    <row r="826" s="26" customFormat="1" hidden="1" customHeight="1" outlineLevel="2" spans="1:11">
      <c r="A826" s="27">
        <v>45661</v>
      </c>
      <c r="B826" s="1" t="s">
        <v>504</v>
      </c>
      <c r="C826" s="1" t="s">
        <v>19</v>
      </c>
      <c r="D826" s="1">
        <f>E826-F826</f>
        <v>-234</v>
      </c>
      <c r="E826" s="1"/>
      <c r="F826" s="29">
        <v>234</v>
      </c>
      <c r="G826" s="1"/>
      <c r="H826" s="1" t="s">
        <v>38</v>
      </c>
      <c r="I826" s="1" t="s">
        <v>39</v>
      </c>
      <c r="J826" s="1" t="s">
        <v>39</v>
      </c>
      <c r="K826" s="1"/>
    </row>
    <row r="827" s="26" customFormat="1" customHeight="1" outlineLevel="1" collapsed="1" spans="1:11">
      <c r="A827" s="27"/>
      <c r="B827" s="28" t="s">
        <v>505</v>
      </c>
      <c r="C827" s="1"/>
      <c r="D827" s="1">
        <f>SUBTOTAL(9,D823:D826)</f>
        <v>13465</v>
      </c>
      <c r="E827" s="1"/>
      <c r="F827" s="29"/>
      <c r="G827" s="1"/>
      <c r="H827" s="1"/>
      <c r="I827" s="1"/>
      <c r="J827" s="1"/>
      <c r="K827" s="1"/>
    </row>
    <row r="828" s="26" customFormat="1" hidden="1" customHeight="1" outlineLevel="2" spans="1:11">
      <c r="A828" s="27">
        <v>45496</v>
      </c>
      <c r="B828" s="1" t="s">
        <v>506</v>
      </c>
      <c r="C828" s="1" t="s">
        <v>19</v>
      </c>
      <c r="D828" s="1">
        <v>114</v>
      </c>
      <c r="E828" s="1"/>
      <c r="F828" s="1"/>
      <c r="G828" s="1"/>
      <c r="H828" s="1"/>
      <c r="I828" s="1"/>
      <c r="J828" s="1"/>
      <c r="K828" s="1"/>
    </row>
    <row r="829" s="26" customFormat="1" customHeight="1" outlineLevel="1" collapsed="1" spans="1:11">
      <c r="A829" s="27"/>
      <c r="B829" s="28" t="s">
        <v>507</v>
      </c>
      <c r="C829" s="1"/>
      <c r="D829" s="1">
        <f>SUBTOTAL(9,D828)</f>
        <v>114</v>
      </c>
      <c r="E829" s="1"/>
      <c r="F829" s="1"/>
      <c r="G829" s="1"/>
      <c r="H829" s="1"/>
      <c r="I829" s="1"/>
      <c r="J829" s="1"/>
      <c r="K829" s="1"/>
    </row>
    <row r="830" s="26" customFormat="1" hidden="1" customHeight="1" outlineLevel="2" spans="1:11">
      <c r="A830" s="27">
        <v>45496</v>
      </c>
      <c r="B830" s="1" t="s">
        <v>508</v>
      </c>
      <c r="C830" s="1" t="s">
        <v>19</v>
      </c>
      <c r="D830" s="1">
        <v>140</v>
      </c>
      <c r="E830" s="1"/>
      <c r="F830" s="1"/>
      <c r="G830" s="1"/>
      <c r="H830" s="1"/>
      <c r="I830" s="1"/>
      <c r="J830" s="1"/>
      <c r="K830" s="1"/>
    </row>
    <row r="831" s="26" customFormat="1" customHeight="1" outlineLevel="1" collapsed="1" spans="1:11">
      <c r="A831" s="27"/>
      <c r="B831" s="28" t="s">
        <v>509</v>
      </c>
      <c r="C831" s="1"/>
      <c r="D831" s="1">
        <f>SUBTOTAL(9,D830)</f>
        <v>140</v>
      </c>
      <c r="E831" s="1"/>
      <c r="F831" s="1"/>
      <c r="G831" s="1"/>
      <c r="H831" s="1"/>
      <c r="I831" s="1"/>
      <c r="J831" s="1"/>
      <c r="K831" s="1"/>
    </row>
    <row r="832" s="26" customFormat="1" hidden="1" customHeight="1" outlineLevel="2" spans="1:11">
      <c r="A832" s="27">
        <v>45496</v>
      </c>
      <c r="B832" s="1" t="s">
        <v>510</v>
      </c>
      <c r="C832" s="1" t="s">
        <v>19</v>
      </c>
      <c r="D832" s="1">
        <v>12</v>
      </c>
      <c r="E832" s="1"/>
      <c r="F832" s="1"/>
      <c r="G832" s="1"/>
      <c r="H832" s="1"/>
      <c r="I832" s="1"/>
      <c r="J832" s="1"/>
      <c r="K832" s="1"/>
    </row>
    <row r="833" s="26" customFormat="1" customHeight="1" outlineLevel="1" collapsed="1" spans="1:11">
      <c r="A833" s="27"/>
      <c r="B833" s="28" t="s">
        <v>511</v>
      </c>
      <c r="C833" s="1"/>
      <c r="D833" s="1">
        <f>SUBTOTAL(9,D832)</f>
        <v>12</v>
      </c>
      <c r="E833" s="1"/>
      <c r="F833" s="1"/>
      <c r="G833" s="1"/>
      <c r="H833" s="1"/>
      <c r="I833" s="1"/>
      <c r="J833" s="1"/>
      <c r="K833" s="1"/>
    </row>
    <row r="834" s="26" customFormat="1" hidden="1" customHeight="1" outlineLevel="2" spans="1:11">
      <c r="A834" s="27">
        <v>45496</v>
      </c>
      <c r="B834" s="1" t="s">
        <v>512</v>
      </c>
      <c r="C834" s="1" t="s">
        <v>12</v>
      </c>
      <c r="D834" s="1">
        <v>6</v>
      </c>
      <c r="E834" s="1"/>
      <c r="F834" s="1"/>
      <c r="G834" s="1"/>
      <c r="H834" s="1"/>
      <c r="I834" s="1"/>
      <c r="J834" s="1"/>
      <c r="K834" s="1"/>
    </row>
    <row r="835" s="26" customFormat="1" hidden="1" customHeight="1" outlineLevel="2" spans="1:11">
      <c r="A835" s="27">
        <v>45496</v>
      </c>
      <c r="B835" s="1" t="s">
        <v>512</v>
      </c>
      <c r="C835" s="1" t="s">
        <v>12</v>
      </c>
      <c r="D835" s="1">
        <f>E835-F835</f>
        <v>-6</v>
      </c>
      <c r="E835" s="1"/>
      <c r="F835" s="1">
        <v>6</v>
      </c>
      <c r="G835" s="1"/>
      <c r="H835" s="1" t="s">
        <v>174</v>
      </c>
      <c r="I835" s="1" t="s">
        <v>15</v>
      </c>
      <c r="J835" s="1" t="s">
        <v>16</v>
      </c>
      <c r="K835" s="1"/>
    </row>
    <row r="836" s="26" customFormat="1" hidden="1" customHeight="1" outlineLevel="2" spans="1:11">
      <c r="A836" s="27">
        <v>45509</v>
      </c>
      <c r="B836" s="1" t="s">
        <v>512</v>
      </c>
      <c r="C836" s="1" t="s">
        <v>12</v>
      </c>
      <c r="D836" s="1">
        <f>E836-F836</f>
        <v>30</v>
      </c>
      <c r="E836" s="1">
        <v>30</v>
      </c>
      <c r="F836" s="1"/>
      <c r="G836" s="1" t="s">
        <v>13</v>
      </c>
      <c r="H836" s="1"/>
      <c r="I836" s="1"/>
      <c r="J836" s="1"/>
      <c r="K836" s="1"/>
    </row>
    <row r="837" s="26" customFormat="1" hidden="1" customHeight="1" outlineLevel="2" spans="1:11">
      <c r="A837" s="27">
        <v>45510</v>
      </c>
      <c r="B837" s="1" t="s">
        <v>512</v>
      </c>
      <c r="C837" s="1" t="s">
        <v>12</v>
      </c>
      <c r="D837" s="1">
        <f>E837-F837</f>
        <v>-30</v>
      </c>
      <c r="E837" s="1"/>
      <c r="F837" s="1">
        <v>30</v>
      </c>
      <c r="G837" s="1"/>
      <c r="H837" s="1" t="s">
        <v>14</v>
      </c>
      <c r="I837" s="1" t="s">
        <v>15</v>
      </c>
      <c r="J837" s="1" t="s">
        <v>16</v>
      </c>
      <c r="K837" s="1"/>
    </row>
    <row r="838" s="26" customFormat="1" customHeight="1" outlineLevel="1" collapsed="1" spans="1:11">
      <c r="A838" s="27"/>
      <c r="B838" s="28" t="s">
        <v>513</v>
      </c>
      <c r="C838" s="1"/>
      <c r="D838" s="1">
        <f>SUBTOTAL(9,D834:D837)</f>
        <v>0</v>
      </c>
      <c r="E838" s="1"/>
      <c r="F838" s="1"/>
      <c r="G838" s="1"/>
      <c r="H838" s="1"/>
      <c r="I838" s="1"/>
      <c r="J838" s="1"/>
      <c r="K838" s="1"/>
    </row>
    <row r="839" s="26" customFormat="1" hidden="1" customHeight="1" outlineLevel="2" spans="1:11">
      <c r="A839" s="27">
        <v>45496</v>
      </c>
      <c r="B839" s="1" t="s">
        <v>514</v>
      </c>
      <c r="C839" s="1" t="s">
        <v>12</v>
      </c>
      <c r="D839" s="1">
        <v>43</v>
      </c>
      <c r="E839" s="1"/>
      <c r="F839" s="1"/>
      <c r="G839" s="1"/>
      <c r="H839" s="1"/>
      <c r="I839" s="1"/>
      <c r="J839" s="1"/>
      <c r="K839" s="1"/>
    </row>
    <row r="840" s="26" customFormat="1" hidden="1" customHeight="1" outlineLevel="2" spans="1:11">
      <c r="A840" s="27">
        <v>45496</v>
      </c>
      <c r="B840" s="1" t="s">
        <v>514</v>
      </c>
      <c r="C840" s="1" t="s">
        <v>12</v>
      </c>
      <c r="D840" s="1">
        <v>1</v>
      </c>
      <c r="E840" s="1"/>
      <c r="F840" s="1"/>
      <c r="G840" s="1"/>
      <c r="H840" s="1"/>
      <c r="I840" s="1"/>
      <c r="J840" s="1"/>
      <c r="K840" s="1"/>
    </row>
    <row r="841" s="26" customFormat="1" hidden="1" customHeight="1" outlineLevel="2" spans="1:11">
      <c r="A841" s="27">
        <v>45496</v>
      </c>
      <c r="B841" s="1" t="s">
        <v>514</v>
      </c>
      <c r="C841" s="1" t="s">
        <v>12</v>
      </c>
      <c r="D841" s="1">
        <f t="shared" ref="D841:D849" si="12">E841-F841</f>
        <v>-50</v>
      </c>
      <c r="E841" s="1"/>
      <c r="F841" s="1">
        <v>50</v>
      </c>
      <c r="G841" s="1"/>
      <c r="H841" s="1" t="s">
        <v>174</v>
      </c>
      <c r="I841" s="1" t="s">
        <v>15</v>
      </c>
      <c r="J841" s="1" t="s">
        <v>16</v>
      </c>
      <c r="K841" s="1"/>
    </row>
    <row r="842" s="26" customFormat="1" hidden="1" customHeight="1" outlineLevel="2" spans="1:11">
      <c r="A842" s="27">
        <v>45498</v>
      </c>
      <c r="B842" s="1" t="s">
        <v>514</v>
      </c>
      <c r="C842" s="1" t="s">
        <v>12</v>
      </c>
      <c r="D842" s="1">
        <f t="shared" si="12"/>
        <v>-8</v>
      </c>
      <c r="E842" s="1"/>
      <c r="F842" s="1">
        <v>8</v>
      </c>
      <c r="G842" s="1"/>
      <c r="H842" s="1" t="s">
        <v>62</v>
      </c>
      <c r="I842" s="1" t="s">
        <v>88</v>
      </c>
      <c r="J842" s="1" t="s">
        <v>89</v>
      </c>
      <c r="K842" s="1"/>
    </row>
    <row r="843" s="26" customFormat="1" hidden="1" customHeight="1" outlineLevel="2" spans="1:11">
      <c r="A843" s="27">
        <v>45496</v>
      </c>
      <c r="B843" s="1" t="s">
        <v>514</v>
      </c>
      <c r="C843" s="1" t="s">
        <v>19</v>
      </c>
      <c r="D843" s="1">
        <f t="shared" si="12"/>
        <v>24</v>
      </c>
      <c r="E843" s="1">
        <v>24</v>
      </c>
      <c r="F843" s="1"/>
      <c r="G843" s="1" t="s">
        <v>61</v>
      </c>
      <c r="H843" s="1"/>
      <c r="I843" s="1"/>
      <c r="J843" s="1"/>
      <c r="K843" s="1"/>
    </row>
    <row r="844" s="26" customFormat="1" hidden="1" customHeight="1" outlineLevel="2" spans="1:11">
      <c r="A844" s="27">
        <v>45508</v>
      </c>
      <c r="B844" s="1" t="s">
        <v>514</v>
      </c>
      <c r="C844" s="1" t="s">
        <v>12</v>
      </c>
      <c r="D844" s="1">
        <f t="shared" si="12"/>
        <v>30</v>
      </c>
      <c r="E844" s="1">
        <v>30</v>
      </c>
      <c r="F844" s="1"/>
      <c r="G844" s="1" t="s">
        <v>13</v>
      </c>
      <c r="H844" s="1"/>
      <c r="I844" s="1"/>
      <c r="J844" s="1"/>
      <c r="K844" s="1"/>
    </row>
    <row r="845" s="26" customFormat="1" hidden="1" customHeight="1" outlineLevel="2" spans="1:11">
      <c r="A845" s="27">
        <v>45508</v>
      </c>
      <c r="B845" s="1" t="s">
        <v>514</v>
      </c>
      <c r="C845" s="1" t="s">
        <v>12</v>
      </c>
      <c r="D845" s="1">
        <f t="shared" si="12"/>
        <v>-30</v>
      </c>
      <c r="E845" s="1"/>
      <c r="F845" s="1">
        <v>30</v>
      </c>
      <c r="G845" s="1"/>
      <c r="H845" s="1" t="s">
        <v>14</v>
      </c>
      <c r="I845" s="1" t="s">
        <v>15</v>
      </c>
      <c r="J845" s="1" t="s">
        <v>29</v>
      </c>
      <c r="K845" s="1"/>
    </row>
    <row r="846" s="26" customFormat="1" hidden="1" customHeight="1" outlineLevel="2" spans="1:11">
      <c r="A846" s="27">
        <v>45513</v>
      </c>
      <c r="B846" s="1" t="s">
        <v>514</v>
      </c>
      <c r="C846" s="1" t="s">
        <v>19</v>
      </c>
      <c r="D846" s="1">
        <f t="shared" si="12"/>
        <v>-2</v>
      </c>
      <c r="E846" s="1"/>
      <c r="F846" s="1">
        <v>2</v>
      </c>
      <c r="G846" s="1"/>
      <c r="H846" s="1" t="s">
        <v>406</v>
      </c>
      <c r="I846" s="1" t="s">
        <v>515</v>
      </c>
      <c r="J846" s="1" t="s">
        <v>516</v>
      </c>
      <c r="K846" s="1"/>
    </row>
    <row r="847" s="26" customFormat="1" hidden="1" customHeight="1" outlineLevel="2" spans="1:11">
      <c r="A847" s="27">
        <v>45518</v>
      </c>
      <c r="B847" s="1" t="s">
        <v>514</v>
      </c>
      <c r="C847" s="1" t="s">
        <v>19</v>
      </c>
      <c r="D847" s="1">
        <f t="shared" si="12"/>
        <v>-1</v>
      </c>
      <c r="E847" s="1"/>
      <c r="F847" s="1">
        <v>1</v>
      </c>
      <c r="G847" s="1"/>
      <c r="H847" s="1" t="s">
        <v>406</v>
      </c>
      <c r="I847" s="1" t="s">
        <v>407</v>
      </c>
      <c r="J847" s="1" t="s">
        <v>517</v>
      </c>
      <c r="K847" s="1"/>
    </row>
    <row r="848" s="26" customFormat="1" hidden="1" customHeight="1" outlineLevel="2" spans="1:11">
      <c r="A848" s="27">
        <v>45524</v>
      </c>
      <c r="B848" s="1" t="s">
        <v>514</v>
      </c>
      <c r="C848" s="1" t="s">
        <v>19</v>
      </c>
      <c r="D848" s="1">
        <f t="shared" si="12"/>
        <v>-6</v>
      </c>
      <c r="E848" s="1"/>
      <c r="F848" s="1">
        <v>6</v>
      </c>
      <c r="G848" s="1"/>
      <c r="H848" s="1" t="s">
        <v>62</v>
      </c>
      <c r="I848" s="1" t="s">
        <v>88</v>
      </c>
      <c r="J848" s="1" t="s">
        <v>89</v>
      </c>
      <c r="K848" s="1"/>
    </row>
    <row r="849" s="26" customFormat="1" hidden="1" customHeight="1" outlineLevel="2" spans="1:11">
      <c r="A849" s="27">
        <v>45555</v>
      </c>
      <c r="B849" s="1" t="s">
        <v>514</v>
      </c>
      <c r="C849" s="1" t="s">
        <v>19</v>
      </c>
      <c r="D849" s="1">
        <f t="shared" si="12"/>
        <v>-1</v>
      </c>
      <c r="E849" s="1"/>
      <c r="F849" s="1">
        <v>1</v>
      </c>
      <c r="G849" s="1"/>
      <c r="H849" s="1" t="s">
        <v>62</v>
      </c>
      <c r="I849" s="1" t="s">
        <v>88</v>
      </c>
      <c r="J849" s="1" t="s">
        <v>89</v>
      </c>
      <c r="K849" s="1"/>
    </row>
    <row r="850" s="26" customFormat="1" customHeight="1" outlineLevel="1" collapsed="1" spans="1:11">
      <c r="A850" s="27"/>
      <c r="B850" s="28" t="s">
        <v>518</v>
      </c>
      <c r="C850" s="1"/>
      <c r="D850" s="1">
        <f>SUBTOTAL(9,D839:D849)</f>
        <v>0</v>
      </c>
      <c r="E850" s="1"/>
      <c r="F850" s="1"/>
      <c r="G850" s="1"/>
      <c r="H850" s="1"/>
      <c r="I850" s="1"/>
      <c r="J850" s="1"/>
      <c r="K850" s="1"/>
    </row>
    <row r="851" s="26" customFormat="1" hidden="1" customHeight="1" outlineLevel="2" spans="1:11">
      <c r="A851" s="27">
        <v>45496</v>
      </c>
      <c r="B851" s="1" t="s">
        <v>519</v>
      </c>
      <c r="C851" s="1" t="s">
        <v>12</v>
      </c>
      <c r="D851" s="1">
        <v>13</v>
      </c>
      <c r="E851" s="1"/>
      <c r="F851" s="1"/>
      <c r="G851" s="1"/>
      <c r="H851" s="1"/>
      <c r="I851" s="1"/>
      <c r="J851" s="1"/>
      <c r="K851" s="1"/>
    </row>
    <row r="852" s="26" customFormat="1" customHeight="1" outlineLevel="1" collapsed="1" spans="1:11">
      <c r="A852" s="27"/>
      <c r="B852" s="28" t="s">
        <v>520</v>
      </c>
      <c r="C852" s="1"/>
      <c r="D852" s="1">
        <f>SUBTOTAL(9,D851)</f>
        <v>13</v>
      </c>
      <c r="E852" s="1"/>
      <c r="F852" s="1"/>
      <c r="G852" s="1"/>
      <c r="H852" s="1"/>
      <c r="I852" s="1"/>
      <c r="J852" s="1"/>
      <c r="K852" s="1"/>
    </row>
    <row r="853" s="26" customFormat="1" hidden="1" customHeight="1" outlineLevel="2" spans="1:11">
      <c r="A853" s="27">
        <v>45496</v>
      </c>
      <c r="B853" s="1" t="s">
        <v>521</v>
      </c>
      <c r="C853" s="1" t="s">
        <v>12</v>
      </c>
      <c r="D853" s="1">
        <v>19</v>
      </c>
      <c r="E853" s="1"/>
      <c r="F853" s="1"/>
      <c r="G853" s="1"/>
      <c r="H853" s="1"/>
      <c r="I853" s="1"/>
      <c r="J853" s="1"/>
      <c r="K853" s="1"/>
    </row>
    <row r="854" s="26" customFormat="1" customHeight="1" outlineLevel="1" collapsed="1" spans="1:11">
      <c r="A854" s="27"/>
      <c r="B854" s="28" t="s">
        <v>522</v>
      </c>
      <c r="C854" s="1"/>
      <c r="D854" s="1">
        <f>SUBTOTAL(9,D853)</f>
        <v>19</v>
      </c>
      <c r="E854" s="1"/>
      <c r="F854" s="1"/>
      <c r="G854" s="1"/>
      <c r="H854" s="1"/>
      <c r="I854" s="1"/>
      <c r="J854" s="1"/>
      <c r="K854" s="1"/>
    </row>
    <row r="855" s="26" customFormat="1" hidden="1" customHeight="1" outlineLevel="2" spans="1:11">
      <c r="A855" s="27">
        <v>45496</v>
      </c>
      <c r="B855" s="1" t="s">
        <v>523</v>
      </c>
      <c r="C855" s="1" t="s">
        <v>12</v>
      </c>
      <c r="D855" s="1">
        <v>70</v>
      </c>
      <c r="E855" s="1"/>
      <c r="F855" s="1"/>
      <c r="G855" s="1"/>
      <c r="H855" s="1"/>
      <c r="I855" s="1"/>
      <c r="J855" s="1"/>
      <c r="K855" s="1"/>
    </row>
    <row r="856" s="26" customFormat="1" hidden="1" customHeight="1" outlineLevel="2" spans="1:11">
      <c r="A856" s="27">
        <v>45496</v>
      </c>
      <c r="B856" s="1" t="s">
        <v>523</v>
      </c>
      <c r="C856" s="1" t="s">
        <v>12</v>
      </c>
      <c r="D856" s="1">
        <f>E856-F856</f>
        <v>-15</v>
      </c>
      <c r="E856" s="1"/>
      <c r="F856" s="1">
        <v>15</v>
      </c>
      <c r="G856" s="1"/>
      <c r="H856" s="1" t="s">
        <v>174</v>
      </c>
      <c r="I856" s="1" t="s">
        <v>15</v>
      </c>
      <c r="J856" s="1" t="s">
        <v>16</v>
      </c>
      <c r="K856" s="1"/>
    </row>
    <row r="857" s="26" customFormat="1" hidden="1" customHeight="1" outlineLevel="2" spans="1:11">
      <c r="A857" s="27">
        <v>45497</v>
      </c>
      <c r="B857" s="1" t="s">
        <v>523</v>
      </c>
      <c r="C857" s="1" t="s">
        <v>12</v>
      </c>
      <c r="D857" s="1">
        <f>E857-F857</f>
        <v>-4</v>
      </c>
      <c r="E857" s="1"/>
      <c r="F857" s="1">
        <v>4</v>
      </c>
      <c r="G857" s="1"/>
      <c r="H857" s="1" t="s">
        <v>62</v>
      </c>
      <c r="I857" s="1" t="s">
        <v>88</v>
      </c>
      <c r="J857" s="1" t="s">
        <v>89</v>
      </c>
      <c r="K857" s="1"/>
    </row>
    <row r="858" s="26" customFormat="1" hidden="1" customHeight="1" outlineLevel="2" spans="1:11">
      <c r="A858" s="27">
        <v>45509</v>
      </c>
      <c r="B858" s="1" t="s">
        <v>523</v>
      </c>
      <c r="C858" s="1" t="s">
        <v>19</v>
      </c>
      <c r="D858" s="1">
        <f>E858-F858</f>
        <v>-12</v>
      </c>
      <c r="E858" s="1"/>
      <c r="F858" s="1">
        <v>12</v>
      </c>
      <c r="G858" s="1"/>
      <c r="H858" s="1" t="s">
        <v>62</v>
      </c>
      <c r="I858" s="1" t="s">
        <v>88</v>
      </c>
      <c r="J858" s="1" t="s">
        <v>89</v>
      </c>
      <c r="K858" s="1"/>
    </row>
    <row r="859" s="26" customFormat="1" hidden="1" customHeight="1" outlineLevel="2" spans="1:11">
      <c r="A859" s="27">
        <v>45541</v>
      </c>
      <c r="B859" s="1" t="s">
        <v>523</v>
      </c>
      <c r="C859" s="1" t="s">
        <v>12</v>
      </c>
      <c r="D859" s="1">
        <f>E859-F859</f>
        <v>-1</v>
      </c>
      <c r="E859" s="1"/>
      <c r="F859" s="1">
        <v>1</v>
      </c>
      <c r="G859" s="1"/>
      <c r="H859" s="1" t="s">
        <v>62</v>
      </c>
      <c r="I859" s="1" t="s">
        <v>88</v>
      </c>
      <c r="J859" s="1" t="s">
        <v>91</v>
      </c>
      <c r="K859" s="1"/>
    </row>
    <row r="860" s="26" customFormat="1" hidden="1" customHeight="1" outlineLevel="2" spans="1:11">
      <c r="A860" s="27">
        <v>45553</v>
      </c>
      <c r="B860" s="1" t="s">
        <v>523</v>
      </c>
      <c r="C860" s="1" t="s">
        <v>19</v>
      </c>
      <c r="D860" s="1">
        <f>E860-F860</f>
        <v>-1</v>
      </c>
      <c r="E860" s="1"/>
      <c r="F860" s="1">
        <v>1</v>
      </c>
      <c r="G860" s="1"/>
      <c r="H860" s="1" t="s">
        <v>158</v>
      </c>
      <c r="I860" s="1" t="s">
        <v>157</v>
      </c>
      <c r="J860" s="1" t="s">
        <v>89</v>
      </c>
      <c r="K860" s="1"/>
    </row>
    <row r="861" s="26" customFormat="1" customHeight="1" outlineLevel="1" collapsed="1" spans="1:11">
      <c r="A861" s="27"/>
      <c r="B861" s="28" t="s">
        <v>524</v>
      </c>
      <c r="C861" s="1"/>
      <c r="D861" s="1">
        <f>SUBTOTAL(9,D855:D860)</f>
        <v>37</v>
      </c>
      <c r="E861" s="1"/>
      <c r="F861" s="1"/>
      <c r="G861" s="1"/>
      <c r="H861" s="1"/>
      <c r="I861" s="1"/>
      <c r="J861" s="1"/>
      <c r="K861" s="1"/>
    </row>
    <row r="862" s="26" customFormat="1" hidden="1" customHeight="1" outlineLevel="2" spans="1:11">
      <c r="A862" s="27"/>
      <c r="B862" s="1" t="s">
        <v>525</v>
      </c>
      <c r="C862" s="1" t="s">
        <v>12</v>
      </c>
      <c r="D862" s="1">
        <v>56</v>
      </c>
      <c r="E862" s="1"/>
      <c r="F862" s="1"/>
      <c r="G862" s="1"/>
      <c r="H862" s="1"/>
      <c r="I862" s="1"/>
      <c r="J862" s="1"/>
      <c r="K862" s="1"/>
    </row>
    <row r="863" s="26" customFormat="1" hidden="1" customHeight="1" outlineLevel="2" spans="1:11">
      <c r="A863" s="27">
        <v>45496</v>
      </c>
      <c r="B863" s="1" t="s">
        <v>525</v>
      </c>
      <c r="C863" s="1" t="s">
        <v>12</v>
      </c>
      <c r="D863" s="1">
        <f t="shared" ref="D863:D868" si="13">E863-F863</f>
        <v>-10</v>
      </c>
      <c r="E863" s="1"/>
      <c r="F863" s="1">
        <v>10</v>
      </c>
      <c r="G863" s="1"/>
      <c r="H863" s="1" t="s">
        <v>174</v>
      </c>
      <c r="I863" s="1" t="s">
        <v>15</v>
      </c>
      <c r="J863" s="1" t="s">
        <v>16</v>
      </c>
      <c r="K863" s="1"/>
    </row>
    <row r="864" s="26" customFormat="1" hidden="1" customHeight="1" outlineLevel="2" spans="1:11">
      <c r="A864" s="27">
        <v>45500</v>
      </c>
      <c r="B864" s="1" t="s">
        <v>525</v>
      </c>
      <c r="C864" s="1" t="s">
        <v>12</v>
      </c>
      <c r="D864" s="1">
        <f t="shared" si="13"/>
        <v>-4</v>
      </c>
      <c r="E864" s="1"/>
      <c r="F864" s="1">
        <v>4</v>
      </c>
      <c r="G864" s="1"/>
      <c r="H864" s="1" t="s">
        <v>62</v>
      </c>
      <c r="I864" s="1" t="s">
        <v>88</v>
      </c>
      <c r="J864" s="1" t="s">
        <v>89</v>
      </c>
      <c r="K864" s="1"/>
    </row>
    <row r="865" s="26" customFormat="1" hidden="1" customHeight="1" outlineLevel="2" spans="1:11">
      <c r="A865" s="27">
        <v>45502</v>
      </c>
      <c r="B865" s="1" t="s">
        <v>525</v>
      </c>
      <c r="C865" s="1" t="s">
        <v>19</v>
      </c>
      <c r="D865" s="1">
        <f t="shared" si="13"/>
        <v>-7</v>
      </c>
      <c r="E865" s="1"/>
      <c r="F865" s="1">
        <v>7</v>
      </c>
      <c r="G865" s="1"/>
      <c r="H865" s="1" t="s">
        <v>62</v>
      </c>
      <c r="I865" s="1" t="s">
        <v>88</v>
      </c>
      <c r="J865" s="1" t="s">
        <v>89</v>
      </c>
      <c r="K865" s="1"/>
    </row>
    <row r="866" s="26" customFormat="1" hidden="1" customHeight="1" outlineLevel="2" spans="1:11">
      <c r="A866" s="27">
        <v>45507</v>
      </c>
      <c r="B866" s="1" t="s">
        <v>525</v>
      </c>
      <c r="C866" s="1" t="s">
        <v>12</v>
      </c>
      <c r="D866" s="1">
        <f t="shared" si="13"/>
        <v>-2</v>
      </c>
      <c r="E866" s="1"/>
      <c r="F866" s="1">
        <v>2</v>
      </c>
      <c r="G866" s="1"/>
      <c r="H866" s="1" t="s">
        <v>62</v>
      </c>
      <c r="I866" s="1" t="s">
        <v>88</v>
      </c>
      <c r="J866" s="1" t="s">
        <v>89</v>
      </c>
      <c r="K866" s="1"/>
    </row>
    <row r="867" s="26" customFormat="1" hidden="1" customHeight="1" outlineLevel="2" spans="1:11">
      <c r="A867" s="27">
        <v>45518</v>
      </c>
      <c r="B867" s="1" t="s">
        <v>525</v>
      </c>
      <c r="C867" s="1" t="s">
        <v>19</v>
      </c>
      <c r="D867" s="1">
        <f t="shared" si="13"/>
        <v>-6</v>
      </c>
      <c r="E867" s="1"/>
      <c r="F867" s="1">
        <v>6</v>
      </c>
      <c r="G867" s="1"/>
      <c r="H867" s="1" t="s">
        <v>62</v>
      </c>
      <c r="I867" s="1" t="s">
        <v>88</v>
      </c>
      <c r="J867" s="1" t="s">
        <v>89</v>
      </c>
      <c r="K867" s="1"/>
    </row>
    <row r="868" s="26" customFormat="1" hidden="1" customHeight="1" outlineLevel="2" spans="1:11">
      <c r="A868" s="27">
        <v>45526</v>
      </c>
      <c r="B868" s="1" t="s">
        <v>525</v>
      </c>
      <c r="C868" s="1" t="s">
        <v>12</v>
      </c>
      <c r="D868" s="1">
        <f t="shared" si="13"/>
        <v>-2</v>
      </c>
      <c r="E868" s="1"/>
      <c r="F868" s="1">
        <v>2</v>
      </c>
      <c r="G868" s="1"/>
      <c r="H868" s="1" t="s">
        <v>62</v>
      </c>
      <c r="I868" s="1" t="s">
        <v>88</v>
      </c>
      <c r="J868" s="1" t="s">
        <v>89</v>
      </c>
      <c r="K868" s="1"/>
    </row>
    <row r="869" s="26" customFormat="1" customHeight="1" outlineLevel="1" collapsed="1" spans="1:11">
      <c r="A869" s="27"/>
      <c r="B869" s="28" t="s">
        <v>526</v>
      </c>
      <c r="C869" s="1"/>
      <c r="D869" s="1">
        <f>SUBTOTAL(9,D862:D868)</f>
        <v>25</v>
      </c>
      <c r="E869" s="1"/>
      <c r="F869" s="1"/>
      <c r="G869" s="1"/>
      <c r="H869" s="1"/>
      <c r="I869" s="1"/>
      <c r="J869" s="1"/>
      <c r="K869" s="1"/>
    </row>
    <row r="870" s="26" customFormat="1" hidden="1" customHeight="1" outlineLevel="2" spans="1:11">
      <c r="A870" s="27">
        <v>45496</v>
      </c>
      <c r="B870" s="1" t="s">
        <v>527</v>
      </c>
      <c r="C870" s="1" t="s">
        <v>19</v>
      </c>
      <c r="D870" s="1">
        <v>56</v>
      </c>
      <c r="E870" s="1"/>
      <c r="F870" s="1"/>
      <c r="G870" s="1"/>
      <c r="H870" s="1"/>
      <c r="I870" s="1"/>
      <c r="J870" s="1"/>
      <c r="K870" s="1"/>
    </row>
    <row r="871" s="26" customFormat="1" customHeight="1" outlineLevel="1" collapsed="1" spans="1:11">
      <c r="A871" s="27"/>
      <c r="B871" s="28" t="s">
        <v>528</v>
      </c>
      <c r="C871" s="1"/>
      <c r="D871" s="1">
        <f>SUBTOTAL(9,D870)</f>
        <v>56</v>
      </c>
      <c r="E871" s="1"/>
      <c r="F871" s="1"/>
      <c r="G871" s="1"/>
      <c r="H871" s="1"/>
      <c r="I871" s="1"/>
      <c r="J871" s="1"/>
      <c r="K871" s="1"/>
    </row>
    <row r="872" s="26" customFormat="1" hidden="1" customHeight="1" outlineLevel="2" spans="1:11">
      <c r="A872" s="27">
        <v>45496</v>
      </c>
      <c r="B872" s="1" t="s">
        <v>529</v>
      </c>
      <c r="C872" s="1" t="s">
        <v>19</v>
      </c>
      <c r="D872" s="1">
        <v>815</v>
      </c>
      <c r="E872" s="1"/>
      <c r="F872" s="1"/>
      <c r="G872" s="1"/>
      <c r="H872" s="1"/>
      <c r="I872" s="1"/>
      <c r="J872" s="1"/>
      <c r="K872" s="1"/>
    </row>
    <row r="873" s="26" customFormat="1" hidden="1" customHeight="1" outlineLevel="2" spans="1:11">
      <c r="A873" s="27">
        <v>45661</v>
      </c>
      <c r="B873" s="1" t="s">
        <v>529</v>
      </c>
      <c r="C873" s="1" t="s">
        <v>19</v>
      </c>
      <c r="D873" s="1">
        <f>E873-F873</f>
        <v>-560</v>
      </c>
      <c r="E873" s="1"/>
      <c r="F873" s="29">
        <v>560</v>
      </c>
      <c r="G873" s="1"/>
      <c r="H873" s="1" t="s">
        <v>38</v>
      </c>
      <c r="I873" s="1" t="s">
        <v>39</v>
      </c>
      <c r="J873" s="1" t="s">
        <v>39</v>
      </c>
      <c r="K873" s="1"/>
    </row>
    <row r="874" s="26" customFormat="1" customHeight="1" outlineLevel="1" collapsed="1" spans="1:11">
      <c r="A874" s="27"/>
      <c r="B874" s="28" t="s">
        <v>530</v>
      </c>
      <c r="C874" s="1"/>
      <c r="D874" s="1">
        <f>SUBTOTAL(9,D872:D873)</f>
        <v>255</v>
      </c>
      <c r="E874" s="1"/>
      <c r="F874" s="29"/>
      <c r="G874" s="1"/>
      <c r="H874" s="1"/>
      <c r="I874" s="1"/>
      <c r="J874" s="1"/>
      <c r="K874" s="1"/>
    </row>
    <row r="875" s="26" customFormat="1" hidden="1" customHeight="1" outlineLevel="2" spans="1:11">
      <c r="A875" s="27">
        <v>45496</v>
      </c>
      <c r="B875" s="1" t="s">
        <v>531</v>
      </c>
      <c r="C875" s="1" t="s">
        <v>19</v>
      </c>
      <c r="D875" s="1">
        <v>2863</v>
      </c>
      <c r="E875" s="1"/>
      <c r="F875" s="1"/>
      <c r="G875" s="1"/>
      <c r="H875" s="1"/>
      <c r="I875" s="1"/>
      <c r="J875" s="1"/>
      <c r="K875" s="1"/>
    </row>
    <row r="876" s="26" customFormat="1" hidden="1" customHeight="1" outlineLevel="2" spans="1:11">
      <c r="A876" s="27">
        <v>45546</v>
      </c>
      <c r="B876" s="1" t="s">
        <v>531</v>
      </c>
      <c r="C876" s="1" t="s">
        <v>19</v>
      </c>
      <c r="D876" s="1">
        <f>E876-F876</f>
        <v>-12</v>
      </c>
      <c r="E876" s="1"/>
      <c r="F876" s="1">
        <v>12</v>
      </c>
      <c r="G876" s="1"/>
      <c r="H876" s="1" t="s">
        <v>62</v>
      </c>
      <c r="I876" s="1" t="s">
        <v>88</v>
      </c>
      <c r="J876" s="1" t="s">
        <v>89</v>
      </c>
      <c r="K876" s="1"/>
    </row>
    <row r="877" s="26" customFormat="1" customHeight="1" outlineLevel="1" collapsed="1" spans="1:11">
      <c r="A877" s="27"/>
      <c r="B877" s="28" t="s">
        <v>532</v>
      </c>
      <c r="C877" s="1"/>
      <c r="D877" s="1">
        <f>SUBTOTAL(9,D875:D876)</f>
        <v>2851</v>
      </c>
      <c r="E877" s="1"/>
      <c r="F877" s="1"/>
      <c r="G877" s="1"/>
      <c r="H877" s="1"/>
      <c r="I877" s="1"/>
      <c r="J877" s="1"/>
      <c r="K877" s="1"/>
    </row>
    <row r="878" s="26" customFormat="1" hidden="1" customHeight="1" outlineLevel="2" spans="1:11">
      <c r="A878" s="27">
        <v>45496</v>
      </c>
      <c r="B878" s="1" t="s">
        <v>533</v>
      </c>
      <c r="C878" s="1" t="s">
        <v>19</v>
      </c>
      <c r="D878" s="1">
        <v>2168</v>
      </c>
      <c r="E878" s="1"/>
      <c r="F878" s="1"/>
      <c r="G878" s="1"/>
      <c r="H878" s="1"/>
      <c r="I878" s="1"/>
      <c r="J878" s="1"/>
      <c r="K878" s="1"/>
    </row>
    <row r="879" s="26" customFormat="1" hidden="1" customHeight="1" outlineLevel="2" spans="1:11">
      <c r="A879" s="27">
        <v>45524</v>
      </c>
      <c r="B879" s="1" t="s">
        <v>533</v>
      </c>
      <c r="C879" s="1" t="s">
        <v>19</v>
      </c>
      <c r="D879" s="1">
        <f>E879-F879</f>
        <v>-20</v>
      </c>
      <c r="E879" s="1"/>
      <c r="F879" s="1">
        <v>20</v>
      </c>
      <c r="G879" s="1"/>
      <c r="H879" s="1" t="s">
        <v>14</v>
      </c>
      <c r="I879" s="1" t="s">
        <v>15</v>
      </c>
      <c r="J879" s="1" t="s">
        <v>16</v>
      </c>
      <c r="K879" s="1"/>
    </row>
    <row r="880" s="26" customFormat="1" hidden="1" customHeight="1" outlineLevel="2" spans="1:11">
      <c r="A880" s="27">
        <v>45546</v>
      </c>
      <c r="B880" s="1" t="s">
        <v>533</v>
      </c>
      <c r="C880" s="1" t="s">
        <v>19</v>
      </c>
      <c r="D880" s="1">
        <f>E880-F880</f>
        <v>-17</v>
      </c>
      <c r="E880" s="1"/>
      <c r="F880" s="1">
        <v>17</v>
      </c>
      <c r="G880" s="1"/>
      <c r="H880" s="1" t="s">
        <v>62</v>
      </c>
      <c r="I880" s="1" t="s">
        <v>88</v>
      </c>
      <c r="J880" s="1" t="s">
        <v>89</v>
      </c>
      <c r="K880" s="1"/>
    </row>
    <row r="881" s="26" customFormat="1" customHeight="1" outlineLevel="1" collapsed="1" spans="1:11">
      <c r="A881" s="27"/>
      <c r="B881" s="28" t="s">
        <v>534</v>
      </c>
      <c r="C881" s="1"/>
      <c r="D881" s="1">
        <f>SUBTOTAL(9,D878:D880)</f>
        <v>2131</v>
      </c>
      <c r="E881" s="1"/>
      <c r="F881" s="1"/>
      <c r="G881" s="1"/>
      <c r="H881" s="1"/>
      <c r="I881" s="1"/>
      <c r="J881" s="1"/>
      <c r="K881" s="1"/>
    </row>
    <row r="882" s="26" customFormat="1" hidden="1" customHeight="1" outlineLevel="2" spans="1:11">
      <c r="A882" s="27">
        <v>45496</v>
      </c>
      <c r="B882" s="1" t="s">
        <v>535</v>
      </c>
      <c r="C882" s="1" t="s">
        <v>19</v>
      </c>
      <c r="D882" s="1">
        <v>4880</v>
      </c>
      <c r="E882" s="1"/>
      <c r="F882" s="1"/>
      <c r="G882" s="1"/>
      <c r="H882" s="1"/>
      <c r="I882" s="1"/>
      <c r="J882" s="1"/>
      <c r="K882" s="1"/>
    </row>
    <row r="883" s="26" customFormat="1" hidden="1" customHeight="1" outlineLevel="2" spans="1:11">
      <c r="A883" s="27">
        <v>45661</v>
      </c>
      <c r="B883" s="1" t="s">
        <v>535</v>
      </c>
      <c r="C883" s="1" t="s">
        <v>19</v>
      </c>
      <c r="D883" s="1">
        <f>E883-F883</f>
        <v>-108</v>
      </c>
      <c r="E883" s="1"/>
      <c r="F883" s="29">
        <v>108</v>
      </c>
      <c r="G883" s="1"/>
      <c r="H883" s="1" t="s">
        <v>38</v>
      </c>
      <c r="I883" s="1" t="s">
        <v>39</v>
      </c>
      <c r="J883" s="1" t="s">
        <v>39</v>
      </c>
      <c r="K883" s="1"/>
    </row>
    <row r="884" s="26" customFormat="1" customHeight="1" outlineLevel="1" collapsed="1" spans="1:11">
      <c r="A884" s="27"/>
      <c r="B884" s="28" t="s">
        <v>536</v>
      </c>
      <c r="C884" s="1"/>
      <c r="D884" s="1">
        <f>SUBTOTAL(9,D882:D883)</f>
        <v>4772</v>
      </c>
      <c r="E884" s="1"/>
      <c r="F884" s="29"/>
      <c r="G884" s="1"/>
      <c r="H884" s="1"/>
      <c r="I884" s="1"/>
      <c r="J884" s="1"/>
      <c r="K884" s="1"/>
    </row>
    <row r="885" s="26" customFormat="1" hidden="1" customHeight="1" outlineLevel="2" spans="1:11">
      <c r="A885" s="27">
        <v>45496</v>
      </c>
      <c r="B885" s="1" t="s">
        <v>537</v>
      </c>
      <c r="C885" s="1" t="s">
        <v>19</v>
      </c>
      <c r="D885" s="1">
        <v>7022</v>
      </c>
      <c r="E885" s="1"/>
      <c r="F885" s="1"/>
      <c r="G885" s="1"/>
      <c r="H885" s="1"/>
      <c r="I885" s="1"/>
      <c r="J885" s="1"/>
      <c r="K885" s="1"/>
    </row>
    <row r="886" s="26" customFormat="1" hidden="1" customHeight="1" outlineLevel="2" spans="1:11">
      <c r="A886" s="27">
        <v>45500</v>
      </c>
      <c r="B886" s="1" t="s">
        <v>537</v>
      </c>
      <c r="C886" s="1" t="s">
        <v>19</v>
      </c>
      <c r="D886" s="1">
        <f>E886-F886</f>
        <v>-10</v>
      </c>
      <c r="E886" s="1"/>
      <c r="F886" s="1">
        <v>10</v>
      </c>
      <c r="G886" s="1"/>
      <c r="H886" s="1" t="s">
        <v>62</v>
      </c>
      <c r="I886" s="1" t="s">
        <v>88</v>
      </c>
      <c r="J886" s="1" t="s">
        <v>89</v>
      </c>
      <c r="K886" s="1"/>
    </row>
    <row r="887" s="26" customFormat="1" hidden="1" customHeight="1" outlineLevel="2" spans="1:11">
      <c r="A887" s="27">
        <v>45609</v>
      </c>
      <c r="B887" s="1" t="s">
        <v>537</v>
      </c>
      <c r="C887" s="1" t="s">
        <v>19</v>
      </c>
      <c r="D887" s="1">
        <f>E887-F887</f>
        <v>-15</v>
      </c>
      <c r="E887" s="1"/>
      <c r="F887" s="1">
        <v>15</v>
      </c>
      <c r="G887" s="1"/>
      <c r="H887" s="1" t="s">
        <v>14</v>
      </c>
      <c r="I887" s="1" t="s">
        <v>165</v>
      </c>
      <c r="J887" s="1" t="s">
        <v>166</v>
      </c>
      <c r="K887" s="1"/>
    </row>
    <row r="888" s="26" customFormat="1" hidden="1" customHeight="1" outlineLevel="2" spans="1:11">
      <c r="A888" s="27">
        <v>45605</v>
      </c>
      <c r="B888" s="1" t="s">
        <v>537</v>
      </c>
      <c r="C888" s="1" t="s">
        <v>19</v>
      </c>
      <c r="D888" s="1">
        <f>E888-F888</f>
        <v>15</v>
      </c>
      <c r="E888" s="1">
        <v>15</v>
      </c>
      <c r="F888" s="1"/>
      <c r="G888" s="1" t="s">
        <v>167</v>
      </c>
      <c r="H888" s="1"/>
      <c r="I888" s="1"/>
      <c r="J888" s="1"/>
      <c r="K888" s="1"/>
    </row>
    <row r="889" s="26" customFormat="1" hidden="1" customHeight="1" outlineLevel="2" spans="1:11">
      <c r="A889" s="27">
        <v>45661</v>
      </c>
      <c r="B889" s="1" t="s">
        <v>537</v>
      </c>
      <c r="C889" s="1" t="s">
        <v>19</v>
      </c>
      <c r="D889" s="1">
        <f>E889-F889</f>
        <v>-500</v>
      </c>
      <c r="E889" s="1"/>
      <c r="F889" s="29">
        <v>500</v>
      </c>
      <c r="G889" s="1"/>
      <c r="H889" s="1" t="s">
        <v>38</v>
      </c>
      <c r="I889" s="1" t="s">
        <v>39</v>
      </c>
      <c r="J889" s="1" t="s">
        <v>39</v>
      </c>
      <c r="K889" s="1"/>
    </row>
    <row r="890" s="26" customFormat="1" hidden="1" customHeight="1" outlineLevel="2" spans="1:11">
      <c r="A890" s="27">
        <v>45661</v>
      </c>
      <c r="B890" s="1" t="s">
        <v>537</v>
      </c>
      <c r="C890" s="1" t="s">
        <v>19</v>
      </c>
      <c r="D890" s="1">
        <f>E890-F890</f>
        <v>-173</v>
      </c>
      <c r="E890" s="1"/>
      <c r="F890" s="29">
        <v>173</v>
      </c>
      <c r="G890" s="1"/>
      <c r="H890" s="1" t="s">
        <v>38</v>
      </c>
      <c r="I890" s="1" t="s">
        <v>39</v>
      </c>
      <c r="J890" s="1" t="s">
        <v>39</v>
      </c>
      <c r="K890" s="1"/>
    </row>
    <row r="891" s="26" customFormat="1" customHeight="1" outlineLevel="1" collapsed="1" spans="1:11">
      <c r="A891" s="27"/>
      <c r="B891" s="28" t="s">
        <v>538</v>
      </c>
      <c r="C891" s="1"/>
      <c r="D891" s="1">
        <f>SUBTOTAL(9,D885:D890)</f>
        <v>6339</v>
      </c>
      <c r="E891" s="1"/>
      <c r="F891" s="29"/>
      <c r="G891" s="1"/>
      <c r="H891" s="1"/>
      <c r="I891" s="1"/>
      <c r="J891" s="1"/>
      <c r="K891" s="1"/>
    </row>
    <row r="892" s="26" customFormat="1" hidden="1" customHeight="1" outlineLevel="2" spans="1:11">
      <c r="A892" s="27">
        <v>45496</v>
      </c>
      <c r="B892" s="1" t="s">
        <v>539</v>
      </c>
      <c r="C892" s="1" t="s">
        <v>19</v>
      </c>
      <c r="D892" s="1">
        <v>57</v>
      </c>
      <c r="E892" s="1"/>
      <c r="F892" s="1"/>
      <c r="G892" s="1"/>
      <c r="H892" s="1"/>
      <c r="I892" s="1"/>
      <c r="J892" s="1"/>
      <c r="K892" s="1"/>
    </row>
    <row r="893" s="26" customFormat="1" customHeight="1" outlineLevel="1" collapsed="1" spans="1:11">
      <c r="A893" s="27"/>
      <c r="B893" s="28" t="s">
        <v>540</v>
      </c>
      <c r="C893" s="1"/>
      <c r="D893" s="1">
        <f>SUBTOTAL(9,D892)</f>
        <v>57</v>
      </c>
      <c r="E893" s="1"/>
      <c r="F893" s="1"/>
      <c r="G893" s="1"/>
      <c r="H893" s="1"/>
      <c r="I893" s="1"/>
      <c r="J893" s="1"/>
      <c r="K893" s="1"/>
    </row>
    <row r="894" s="26" customFormat="1" hidden="1" customHeight="1" outlineLevel="2" spans="1:11">
      <c r="A894" s="27">
        <v>45496</v>
      </c>
      <c r="B894" s="1" t="s">
        <v>541</v>
      </c>
      <c r="C894" s="1" t="s">
        <v>19</v>
      </c>
      <c r="D894" s="1">
        <v>360</v>
      </c>
      <c r="E894" s="1"/>
      <c r="F894" s="1"/>
      <c r="G894" s="1"/>
      <c r="H894" s="1"/>
      <c r="I894" s="1"/>
      <c r="J894" s="1"/>
      <c r="K894" s="1"/>
    </row>
    <row r="895" s="26" customFormat="1" customHeight="1" outlineLevel="1" collapsed="1" spans="1:11">
      <c r="A895" s="27"/>
      <c r="B895" s="28" t="s">
        <v>542</v>
      </c>
      <c r="C895" s="1"/>
      <c r="D895" s="1">
        <f>SUBTOTAL(9,D894)</f>
        <v>360</v>
      </c>
      <c r="E895" s="1"/>
      <c r="F895" s="1"/>
      <c r="G895" s="1"/>
      <c r="H895" s="1"/>
      <c r="I895" s="1"/>
      <c r="J895" s="1"/>
      <c r="K895" s="1"/>
    </row>
    <row r="896" s="26" customFormat="1" hidden="1" customHeight="1" outlineLevel="2" spans="1:11">
      <c r="A896" s="27">
        <v>45496</v>
      </c>
      <c r="B896" s="1" t="s">
        <v>543</v>
      </c>
      <c r="C896" s="1" t="s">
        <v>19</v>
      </c>
      <c r="D896" s="1">
        <v>329</v>
      </c>
      <c r="E896" s="1"/>
      <c r="F896" s="1"/>
      <c r="G896" s="1"/>
      <c r="H896" s="1"/>
      <c r="I896" s="1"/>
      <c r="J896" s="1"/>
      <c r="K896" s="1"/>
    </row>
    <row r="897" s="26" customFormat="1" hidden="1" customHeight="1" outlineLevel="2" spans="1:11">
      <c r="A897" s="27">
        <v>45533</v>
      </c>
      <c r="B897" s="1" t="s">
        <v>543</v>
      </c>
      <c r="C897" s="1" t="s">
        <v>19</v>
      </c>
      <c r="D897" s="1">
        <f>E897-F897</f>
        <v>-1</v>
      </c>
      <c r="E897" s="1"/>
      <c r="F897" s="1">
        <v>1</v>
      </c>
      <c r="G897" s="1"/>
      <c r="H897" s="1" t="s">
        <v>62</v>
      </c>
      <c r="I897" s="1" t="s">
        <v>88</v>
      </c>
      <c r="J897" s="1" t="s">
        <v>89</v>
      </c>
      <c r="K897" s="1"/>
    </row>
    <row r="898" s="26" customFormat="1" hidden="1" customHeight="1" outlineLevel="2" spans="1:11">
      <c r="A898" s="27">
        <v>45555</v>
      </c>
      <c r="B898" s="1" t="s">
        <v>543</v>
      </c>
      <c r="C898" s="1" t="s">
        <v>19</v>
      </c>
      <c r="D898" s="1">
        <f>E898-F898</f>
        <v>-1</v>
      </c>
      <c r="E898" s="1"/>
      <c r="F898" s="1">
        <v>1</v>
      </c>
      <c r="G898" s="1"/>
      <c r="H898" s="1" t="s">
        <v>62</v>
      </c>
      <c r="I898" s="1" t="s">
        <v>88</v>
      </c>
      <c r="J898" s="1" t="s">
        <v>89</v>
      </c>
      <c r="K898" s="1"/>
    </row>
    <row r="899" s="26" customFormat="1" customHeight="1" outlineLevel="1" collapsed="1" spans="1:11">
      <c r="A899" s="27"/>
      <c r="B899" s="28" t="s">
        <v>544</v>
      </c>
      <c r="C899" s="1"/>
      <c r="D899" s="1">
        <f>SUBTOTAL(9,D896:D898)</f>
        <v>327</v>
      </c>
      <c r="E899" s="1"/>
      <c r="F899" s="1"/>
      <c r="G899" s="1"/>
      <c r="H899" s="1"/>
      <c r="I899" s="1"/>
      <c r="J899" s="1"/>
      <c r="K899" s="1"/>
    </row>
    <row r="900" s="26" customFormat="1" hidden="1" customHeight="1" outlineLevel="2" spans="1:11">
      <c r="A900" s="27">
        <v>45496</v>
      </c>
      <c r="B900" s="1" t="s">
        <v>545</v>
      </c>
      <c r="C900" s="1" t="s">
        <v>19</v>
      </c>
      <c r="D900" s="1">
        <v>148</v>
      </c>
      <c r="E900" s="1"/>
      <c r="F900" s="1"/>
      <c r="G900" s="1"/>
      <c r="H900" s="1"/>
      <c r="I900" s="1"/>
      <c r="J900" s="1"/>
      <c r="K900" s="1"/>
    </row>
    <row r="901" s="26" customFormat="1" hidden="1" customHeight="1" outlineLevel="2" spans="1:11">
      <c r="A901" s="27">
        <v>45502</v>
      </c>
      <c r="B901" s="1" t="s">
        <v>545</v>
      </c>
      <c r="C901" s="1" t="s">
        <v>19</v>
      </c>
      <c r="D901" s="1">
        <f t="shared" ref="D901:D906" si="14">E901-F901</f>
        <v>-1</v>
      </c>
      <c r="E901" s="1"/>
      <c r="F901" s="1">
        <v>1</v>
      </c>
      <c r="G901" s="1"/>
      <c r="H901" s="1" t="s">
        <v>62</v>
      </c>
      <c r="I901" s="1" t="s">
        <v>88</v>
      </c>
      <c r="J901" s="1" t="s">
        <v>89</v>
      </c>
      <c r="K901" s="1"/>
    </row>
    <row r="902" s="26" customFormat="1" hidden="1" customHeight="1" outlineLevel="2" spans="1:11">
      <c r="A902" s="27">
        <v>45509</v>
      </c>
      <c r="B902" s="1" t="s">
        <v>545</v>
      </c>
      <c r="C902" s="1" t="s">
        <v>19</v>
      </c>
      <c r="D902" s="1">
        <f t="shared" si="14"/>
        <v>-2</v>
      </c>
      <c r="E902" s="1"/>
      <c r="F902" s="1">
        <v>2</v>
      </c>
      <c r="G902" s="1"/>
      <c r="H902" s="1" t="s">
        <v>62</v>
      </c>
      <c r="I902" s="1" t="s">
        <v>88</v>
      </c>
      <c r="J902" s="1" t="s">
        <v>89</v>
      </c>
      <c r="K902" s="1"/>
    </row>
    <row r="903" s="26" customFormat="1" hidden="1" customHeight="1" outlineLevel="2" spans="1:11">
      <c r="A903" s="27">
        <v>45533</v>
      </c>
      <c r="B903" s="1" t="s">
        <v>545</v>
      </c>
      <c r="C903" s="1" t="s">
        <v>19</v>
      </c>
      <c r="D903" s="1">
        <f t="shared" si="14"/>
        <v>-1</v>
      </c>
      <c r="E903" s="1"/>
      <c r="F903" s="1">
        <v>1</v>
      </c>
      <c r="G903" s="1"/>
      <c r="H903" s="1" t="s">
        <v>62</v>
      </c>
      <c r="I903" s="1" t="s">
        <v>88</v>
      </c>
      <c r="J903" s="1" t="s">
        <v>89</v>
      </c>
      <c r="K903" s="1"/>
    </row>
    <row r="904" s="26" customFormat="1" hidden="1" customHeight="1" outlineLevel="2" spans="1:11">
      <c r="A904" s="27">
        <v>45524</v>
      </c>
      <c r="B904" s="1" t="s">
        <v>545</v>
      </c>
      <c r="C904" s="1" t="s">
        <v>19</v>
      </c>
      <c r="D904" s="1">
        <f t="shared" si="14"/>
        <v>-20</v>
      </c>
      <c r="E904" s="1"/>
      <c r="F904" s="1">
        <v>20</v>
      </c>
      <c r="G904" s="1"/>
      <c r="H904" s="1" t="s">
        <v>14</v>
      </c>
      <c r="I904" s="1" t="s">
        <v>15</v>
      </c>
      <c r="J904" s="1" t="s">
        <v>16</v>
      </c>
      <c r="K904" s="1"/>
    </row>
    <row r="905" s="26" customFormat="1" hidden="1" customHeight="1" outlineLevel="2" spans="1:11">
      <c r="A905" s="27">
        <v>45546</v>
      </c>
      <c r="B905" s="1" t="s">
        <v>545</v>
      </c>
      <c r="C905" s="1" t="s">
        <v>19</v>
      </c>
      <c r="D905" s="1">
        <f t="shared" si="14"/>
        <v>-6</v>
      </c>
      <c r="E905" s="1"/>
      <c r="F905" s="1">
        <v>6</v>
      </c>
      <c r="G905" s="1"/>
      <c r="H905" s="1" t="s">
        <v>62</v>
      </c>
      <c r="I905" s="1" t="s">
        <v>88</v>
      </c>
      <c r="J905" s="1" t="s">
        <v>89</v>
      </c>
      <c r="K905" s="1"/>
    </row>
    <row r="906" s="26" customFormat="1" hidden="1" customHeight="1" outlineLevel="2" spans="1:11">
      <c r="A906" s="27">
        <v>45661</v>
      </c>
      <c r="B906" s="1" t="s">
        <v>545</v>
      </c>
      <c r="C906" s="1" t="s">
        <v>19</v>
      </c>
      <c r="D906" s="1">
        <f t="shared" si="14"/>
        <v>-4</v>
      </c>
      <c r="E906" s="1"/>
      <c r="F906" s="29">
        <v>4</v>
      </c>
      <c r="G906" s="1"/>
      <c r="H906" s="1" t="s">
        <v>38</v>
      </c>
      <c r="I906" s="1" t="s">
        <v>39</v>
      </c>
      <c r="J906" s="1" t="s">
        <v>39</v>
      </c>
      <c r="K906" s="1"/>
    </row>
    <row r="907" s="26" customFormat="1" customHeight="1" outlineLevel="1" collapsed="1" spans="1:11">
      <c r="A907" s="27"/>
      <c r="B907" s="28" t="s">
        <v>546</v>
      </c>
      <c r="C907" s="1"/>
      <c r="D907" s="1">
        <f>SUBTOTAL(9,D900:D906)</f>
        <v>114</v>
      </c>
      <c r="E907" s="1"/>
      <c r="F907" s="29"/>
      <c r="G907" s="1"/>
      <c r="H907" s="1"/>
      <c r="I907" s="1"/>
      <c r="J907" s="1"/>
      <c r="K907" s="1"/>
    </row>
    <row r="908" s="26" customFormat="1" hidden="1" customHeight="1" outlineLevel="2" spans="1:11">
      <c r="A908" s="27">
        <v>45496</v>
      </c>
      <c r="B908" s="1" t="s">
        <v>547</v>
      </c>
      <c r="C908" s="1" t="s">
        <v>19</v>
      </c>
      <c r="D908" s="1">
        <v>433</v>
      </c>
      <c r="E908" s="1"/>
      <c r="F908" s="1"/>
      <c r="G908" s="1"/>
      <c r="H908" s="1"/>
      <c r="I908" s="1"/>
      <c r="J908" s="1"/>
      <c r="K908" s="1"/>
    </row>
    <row r="909" s="26" customFormat="1" hidden="1" customHeight="1" outlineLevel="2" spans="1:11">
      <c r="A909" s="27">
        <v>45661</v>
      </c>
      <c r="B909" s="1" t="s">
        <v>547</v>
      </c>
      <c r="C909" s="1" t="s">
        <v>19</v>
      </c>
      <c r="D909" s="1">
        <f>E909-F909</f>
        <v>-23</v>
      </c>
      <c r="E909" s="1"/>
      <c r="F909" s="29">
        <v>23</v>
      </c>
      <c r="G909" s="1"/>
      <c r="H909" s="1" t="s">
        <v>38</v>
      </c>
      <c r="I909" s="1" t="s">
        <v>39</v>
      </c>
      <c r="J909" s="1" t="s">
        <v>39</v>
      </c>
      <c r="K909" s="1"/>
    </row>
    <row r="910" s="26" customFormat="1" hidden="1" customHeight="1" outlineLevel="2" spans="1:11">
      <c r="A910" s="27">
        <v>45661</v>
      </c>
      <c r="B910" s="1" t="s">
        <v>547</v>
      </c>
      <c r="C910" s="1" t="s">
        <v>19</v>
      </c>
      <c r="D910" s="1">
        <f>E910-F910</f>
        <v>-7</v>
      </c>
      <c r="E910" s="1"/>
      <c r="F910" s="29">
        <v>7</v>
      </c>
      <c r="G910" s="1"/>
      <c r="H910" s="1" t="s">
        <v>38</v>
      </c>
      <c r="I910" s="1" t="s">
        <v>39</v>
      </c>
      <c r="J910" s="1" t="s">
        <v>39</v>
      </c>
      <c r="K910" s="1"/>
    </row>
    <row r="911" s="26" customFormat="1" hidden="1" customHeight="1" outlineLevel="2" spans="1:11">
      <c r="A911" s="27">
        <v>45661</v>
      </c>
      <c r="B911" s="1" t="s">
        <v>547</v>
      </c>
      <c r="C911" s="1" t="s">
        <v>19</v>
      </c>
      <c r="D911" s="1">
        <f>E911-F911</f>
        <v>-6</v>
      </c>
      <c r="E911" s="1"/>
      <c r="F911" s="29">
        <v>6</v>
      </c>
      <c r="G911" s="1"/>
      <c r="H911" s="1" t="s">
        <v>38</v>
      </c>
      <c r="I911" s="1" t="s">
        <v>39</v>
      </c>
      <c r="J911" s="1" t="s">
        <v>39</v>
      </c>
      <c r="K911" s="1"/>
    </row>
    <row r="912" s="26" customFormat="1" customHeight="1" outlineLevel="1" collapsed="1" spans="1:11">
      <c r="A912" s="27"/>
      <c r="B912" s="28" t="s">
        <v>548</v>
      </c>
      <c r="C912" s="1"/>
      <c r="D912" s="1">
        <f>SUBTOTAL(9,D908:D911)</f>
        <v>397</v>
      </c>
      <c r="E912" s="1"/>
      <c r="F912" s="29"/>
      <c r="G912" s="1"/>
      <c r="H912" s="1"/>
      <c r="I912" s="1"/>
      <c r="J912" s="1"/>
      <c r="K912" s="1"/>
    </row>
    <row r="913" s="26" customFormat="1" hidden="1" customHeight="1" outlineLevel="2" spans="1:11">
      <c r="A913" s="27">
        <v>45496</v>
      </c>
      <c r="B913" s="1" t="s">
        <v>549</v>
      </c>
      <c r="C913" s="1" t="s">
        <v>19</v>
      </c>
      <c r="D913" s="1">
        <v>62</v>
      </c>
      <c r="E913" s="1"/>
      <c r="F913" s="1"/>
      <c r="G913" s="1"/>
      <c r="H913" s="1"/>
      <c r="I913" s="1"/>
      <c r="J913" s="1"/>
      <c r="K913" s="1"/>
    </row>
    <row r="914" s="26" customFormat="1" customHeight="1" outlineLevel="1" collapsed="1" spans="1:11">
      <c r="A914" s="27"/>
      <c r="B914" s="28" t="s">
        <v>550</v>
      </c>
      <c r="C914" s="1"/>
      <c r="D914" s="1">
        <f>SUBTOTAL(9,D913)</f>
        <v>62</v>
      </c>
      <c r="E914" s="1"/>
      <c r="F914" s="1"/>
      <c r="G914" s="1"/>
      <c r="H914" s="1"/>
      <c r="I914" s="1"/>
      <c r="J914" s="1"/>
      <c r="K914" s="1"/>
    </row>
    <row r="915" s="26" customFormat="1" hidden="1" customHeight="1" outlineLevel="2" spans="1:11">
      <c r="A915" s="27">
        <v>45496</v>
      </c>
      <c r="B915" s="1" t="s">
        <v>551</v>
      </c>
      <c r="C915" s="1" t="s">
        <v>552</v>
      </c>
      <c r="D915" s="1">
        <v>6</v>
      </c>
      <c r="E915" s="1"/>
      <c r="F915" s="1"/>
      <c r="G915" s="1"/>
      <c r="H915" s="1"/>
      <c r="I915" s="1"/>
      <c r="J915" s="1"/>
      <c r="K915" s="1"/>
    </row>
    <row r="916" s="26" customFormat="1" hidden="1" customHeight="1" outlineLevel="2" spans="1:11">
      <c r="A916" s="27">
        <v>45496</v>
      </c>
      <c r="B916" s="1" t="s">
        <v>551</v>
      </c>
      <c r="C916" s="1" t="s">
        <v>552</v>
      </c>
      <c r="D916" s="1">
        <f>E916-F916</f>
        <v>-2</v>
      </c>
      <c r="E916" s="1"/>
      <c r="F916" s="1">
        <v>2</v>
      </c>
      <c r="G916" s="1"/>
      <c r="H916" s="1" t="s">
        <v>174</v>
      </c>
      <c r="I916" s="1" t="s">
        <v>15</v>
      </c>
      <c r="J916" s="1" t="s">
        <v>16</v>
      </c>
      <c r="K916" s="1"/>
    </row>
    <row r="917" s="26" customFormat="1" hidden="1" customHeight="1" outlineLevel="2" spans="1:11">
      <c r="A917" s="27">
        <v>45502</v>
      </c>
      <c r="B917" s="1" t="s">
        <v>551</v>
      </c>
      <c r="C917" s="1" t="s">
        <v>19</v>
      </c>
      <c r="D917" s="1">
        <f>E917-F917</f>
        <v>-4</v>
      </c>
      <c r="E917" s="1"/>
      <c r="F917" s="1">
        <v>4</v>
      </c>
      <c r="G917" s="1"/>
      <c r="H917" s="1" t="s">
        <v>62</v>
      </c>
      <c r="I917" s="1" t="s">
        <v>88</v>
      </c>
      <c r="J917" s="1" t="s">
        <v>89</v>
      </c>
      <c r="K917" s="1"/>
    </row>
    <row r="918" s="26" customFormat="1" customHeight="1" outlineLevel="1" collapsed="1" spans="1:11">
      <c r="A918" s="27"/>
      <c r="B918" s="28" t="s">
        <v>553</v>
      </c>
      <c r="C918" s="1"/>
      <c r="D918" s="1">
        <f>SUBTOTAL(9,D915:D917)</f>
        <v>0</v>
      </c>
      <c r="E918" s="1"/>
      <c r="F918" s="1"/>
      <c r="G918" s="1"/>
      <c r="H918" s="1"/>
      <c r="I918" s="1"/>
      <c r="J918" s="1"/>
      <c r="K918" s="1"/>
    </row>
    <row r="919" s="26" customFormat="1" hidden="1" customHeight="1" outlineLevel="2" spans="1:11">
      <c r="A919" s="27">
        <v>45496</v>
      </c>
      <c r="B919" s="1" t="s">
        <v>554</v>
      </c>
      <c r="C919" s="1" t="s">
        <v>19</v>
      </c>
      <c r="D919" s="1">
        <v>392</v>
      </c>
      <c r="E919" s="1"/>
      <c r="F919" s="1"/>
      <c r="G919" s="1"/>
      <c r="H919" s="1"/>
      <c r="I919" s="1"/>
      <c r="J919" s="1"/>
      <c r="K919" s="1"/>
    </row>
    <row r="920" s="26" customFormat="1" hidden="1" customHeight="1" outlineLevel="2" spans="1:11">
      <c r="A920" s="27">
        <v>45661</v>
      </c>
      <c r="B920" s="1" t="s">
        <v>554</v>
      </c>
      <c r="C920" s="1" t="s">
        <v>19</v>
      </c>
      <c r="D920" s="1">
        <f>E920-F920</f>
        <v>-65</v>
      </c>
      <c r="E920" s="1"/>
      <c r="F920" s="29">
        <v>65</v>
      </c>
      <c r="G920" s="1"/>
      <c r="H920" s="1" t="s">
        <v>38</v>
      </c>
      <c r="I920" s="1" t="s">
        <v>39</v>
      </c>
      <c r="J920" s="1" t="s">
        <v>39</v>
      </c>
      <c r="K920" s="1"/>
    </row>
    <row r="921" s="26" customFormat="1" hidden="1" customHeight="1" outlineLevel="2" spans="1:11">
      <c r="A921" s="27">
        <v>45661</v>
      </c>
      <c r="B921" s="1" t="s">
        <v>554</v>
      </c>
      <c r="C921" s="1" t="s">
        <v>19</v>
      </c>
      <c r="D921" s="1">
        <f>E921-F921</f>
        <v>-99</v>
      </c>
      <c r="E921" s="1"/>
      <c r="F921" s="29">
        <v>99</v>
      </c>
      <c r="G921" s="1"/>
      <c r="H921" s="1" t="s">
        <v>38</v>
      </c>
      <c r="I921" s="1" t="s">
        <v>39</v>
      </c>
      <c r="J921" s="1" t="s">
        <v>39</v>
      </c>
      <c r="K921" s="1"/>
    </row>
    <row r="922" s="26" customFormat="1" customHeight="1" outlineLevel="1" collapsed="1" spans="1:11">
      <c r="A922" s="27"/>
      <c r="B922" s="28" t="s">
        <v>555</v>
      </c>
      <c r="C922" s="1"/>
      <c r="D922" s="1">
        <f>SUBTOTAL(9,D919:D921)</f>
        <v>228</v>
      </c>
      <c r="E922" s="1"/>
      <c r="F922" s="29"/>
      <c r="G922" s="1"/>
      <c r="H922" s="1"/>
      <c r="I922" s="1"/>
      <c r="J922" s="1"/>
      <c r="K922" s="1"/>
    </row>
    <row r="923" s="26" customFormat="1" hidden="1" customHeight="1" outlineLevel="2" spans="1:11">
      <c r="A923" s="27">
        <v>45496</v>
      </c>
      <c r="B923" s="1" t="s">
        <v>556</v>
      </c>
      <c r="C923" s="1" t="s">
        <v>19</v>
      </c>
      <c r="D923" s="1">
        <v>129</v>
      </c>
      <c r="E923" s="1"/>
      <c r="F923" s="1"/>
      <c r="G923" s="1"/>
      <c r="H923" s="1"/>
      <c r="I923" s="1"/>
      <c r="J923" s="1"/>
      <c r="K923" s="1"/>
    </row>
    <row r="924" s="26" customFormat="1" hidden="1" customHeight="1" outlineLevel="2" spans="1:11">
      <c r="A924" s="27">
        <v>45594</v>
      </c>
      <c r="B924" s="1" t="s">
        <v>556</v>
      </c>
      <c r="C924" s="1" t="s">
        <v>19</v>
      </c>
      <c r="D924" s="1">
        <f>E924-F924</f>
        <v>-4</v>
      </c>
      <c r="E924" s="1"/>
      <c r="F924" s="1">
        <v>4</v>
      </c>
      <c r="G924" s="1"/>
      <c r="H924" s="1" t="s">
        <v>156</v>
      </c>
      <c r="I924" s="1" t="s">
        <v>157</v>
      </c>
      <c r="J924" s="1" t="s">
        <v>89</v>
      </c>
      <c r="K924" s="1"/>
    </row>
    <row r="925" s="26" customFormat="1" hidden="1" customHeight="1" outlineLevel="2" spans="1:11">
      <c r="A925" s="27">
        <v>45661</v>
      </c>
      <c r="B925" s="1" t="s">
        <v>556</v>
      </c>
      <c r="C925" s="1" t="s">
        <v>19</v>
      </c>
      <c r="D925" s="1">
        <f>E925-F925</f>
        <v>-9</v>
      </c>
      <c r="E925" s="1"/>
      <c r="F925" s="29">
        <v>9</v>
      </c>
      <c r="G925" s="1"/>
      <c r="H925" s="1" t="s">
        <v>38</v>
      </c>
      <c r="I925" s="1" t="s">
        <v>39</v>
      </c>
      <c r="J925" s="1" t="s">
        <v>39</v>
      </c>
      <c r="K925" s="1"/>
    </row>
    <row r="926" s="26" customFormat="1" hidden="1" customHeight="1" outlineLevel="2" spans="1:11">
      <c r="A926" s="27">
        <v>45661</v>
      </c>
      <c r="B926" s="1" t="s">
        <v>556</v>
      </c>
      <c r="C926" s="1" t="s">
        <v>19</v>
      </c>
      <c r="D926" s="1">
        <f>E926-F926</f>
        <v>-6</v>
      </c>
      <c r="E926" s="1"/>
      <c r="F926" s="29">
        <v>6</v>
      </c>
      <c r="G926" s="1"/>
      <c r="H926" s="1" t="s">
        <v>38</v>
      </c>
      <c r="I926" s="1" t="s">
        <v>39</v>
      </c>
      <c r="J926" s="1" t="s">
        <v>39</v>
      </c>
      <c r="K926" s="1"/>
    </row>
    <row r="927" s="26" customFormat="1" hidden="1" customHeight="1" outlineLevel="2" spans="1:11">
      <c r="A927" s="27">
        <v>45661</v>
      </c>
      <c r="B927" s="1" t="s">
        <v>556</v>
      </c>
      <c r="C927" s="1" t="s">
        <v>19</v>
      </c>
      <c r="D927" s="1">
        <f>E927-F927</f>
        <v>-1</v>
      </c>
      <c r="E927" s="1"/>
      <c r="F927" s="29">
        <v>1</v>
      </c>
      <c r="G927" s="1"/>
      <c r="H927" s="1" t="s">
        <v>38</v>
      </c>
      <c r="I927" s="1" t="s">
        <v>39</v>
      </c>
      <c r="J927" s="1" t="s">
        <v>39</v>
      </c>
      <c r="K927" s="1"/>
    </row>
    <row r="928" s="26" customFormat="1" customHeight="1" outlineLevel="1" collapsed="1" spans="1:11">
      <c r="A928" s="27"/>
      <c r="B928" s="28" t="s">
        <v>557</v>
      </c>
      <c r="C928" s="1"/>
      <c r="D928" s="1">
        <f>SUBTOTAL(9,D923:D927)</f>
        <v>109</v>
      </c>
      <c r="E928" s="1"/>
      <c r="F928" s="29"/>
      <c r="G928" s="1"/>
      <c r="H928" s="1"/>
      <c r="I928" s="1"/>
      <c r="J928" s="1"/>
      <c r="K928" s="1"/>
    </row>
    <row r="929" s="26" customFormat="1" hidden="1" customHeight="1" outlineLevel="2" spans="1:11">
      <c r="A929" s="27">
        <v>45496</v>
      </c>
      <c r="B929" s="1" t="s">
        <v>558</v>
      </c>
      <c r="C929" s="1" t="s">
        <v>19</v>
      </c>
      <c r="D929" s="1">
        <v>57</v>
      </c>
      <c r="E929" s="1"/>
      <c r="F929" s="1"/>
      <c r="G929" s="1"/>
      <c r="H929" s="1"/>
      <c r="I929" s="1"/>
      <c r="J929" s="1"/>
      <c r="K929" s="1"/>
    </row>
    <row r="930" s="26" customFormat="1" hidden="1" customHeight="1" outlineLevel="2" spans="1:11">
      <c r="A930" s="27">
        <v>45509</v>
      </c>
      <c r="B930" s="1" t="s">
        <v>558</v>
      </c>
      <c r="C930" s="1" t="s">
        <v>19</v>
      </c>
      <c r="D930" s="1">
        <f>E930-F930</f>
        <v>-2</v>
      </c>
      <c r="E930" s="1"/>
      <c r="F930" s="1">
        <v>2</v>
      </c>
      <c r="G930" s="1"/>
      <c r="H930" s="1" t="s">
        <v>62</v>
      </c>
      <c r="I930" s="1" t="s">
        <v>88</v>
      </c>
      <c r="J930" s="1" t="s">
        <v>89</v>
      </c>
      <c r="K930" s="1"/>
    </row>
    <row r="931" s="26" customFormat="1" hidden="1" customHeight="1" outlineLevel="2" spans="1:11">
      <c r="A931" s="27">
        <v>45546</v>
      </c>
      <c r="B931" s="1" t="s">
        <v>558</v>
      </c>
      <c r="C931" s="1" t="s">
        <v>19</v>
      </c>
      <c r="D931" s="1">
        <f>E931-F931</f>
        <v>-6</v>
      </c>
      <c r="E931" s="1"/>
      <c r="F931" s="1">
        <v>6</v>
      </c>
      <c r="G931" s="1"/>
      <c r="H931" s="1" t="s">
        <v>62</v>
      </c>
      <c r="I931" s="1" t="s">
        <v>88</v>
      </c>
      <c r="J931" s="1" t="s">
        <v>89</v>
      </c>
      <c r="K931" s="1"/>
    </row>
    <row r="932" s="26" customFormat="1" customHeight="1" outlineLevel="1" collapsed="1" spans="1:11">
      <c r="A932" s="27"/>
      <c r="B932" s="28" t="s">
        <v>559</v>
      </c>
      <c r="C932" s="1"/>
      <c r="D932" s="1">
        <f>SUBTOTAL(9,D929:D931)</f>
        <v>49</v>
      </c>
      <c r="E932" s="1"/>
      <c r="F932" s="1"/>
      <c r="G932" s="1"/>
      <c r="H932" s="1"/>
      <c r="I932" s="1"/>
      <c r="J932" s="1"/>
      <c r="K932" s="1"/>
    </row>
    <row r="933" s="26" customFormat="1" hidden="1" customHeight="1" outlineLevel="2" spans="1:11">
      <c r="A933" s="27">
        <v>45496</v>
      </c>
      <c r="B933" s="1" t="s">
        <v>560</v>
      </c>
      <c r="C933" s="1" t="s">
        <v>19</v>
      </c>
      <c r="D933" s="1">
        <v>783</v>
      </c>
      <c r="E933" s="1"/>
      <c r="F933" s="1"/>
      <c r="G933" s="1"/>
      <c r="H933" s="1"/>
      <c r="I933" s="1"/>
      <c r="J933" s="1"/>
      <c r="K933" s="1"/>
    </row>
    <row r="934" s="26" customFormat="1" hidden="1" customHeight="1" outlineLevel="2" spans="1:11">
      <c r="A934" s="27">
        <v>45661</v>
      </c>
      <c r="B934" s="1" t="s">
        <v>560</v>
      </c>
      <c r="C934" s="1" t="s">
        <v>19</v>
      </c>
      <c r="D934" s="1">
        <f>E934-F934</f>
        <v>-42</v>
      </c>
      <c r="E934" s="1"/>
      <c r="F934" s="29">
        <v>42</v>
      </c>
      <c r="G934" s="1"/>
      <c r="H934" s="1" t="s">
        <v>38</v>
      </c>
      <c r="I934" s="1" t="s">
        <v>39</v>
      </c>
      <c r="J934" s="1" t="s">
        <v>39</v>
      </c>
      <c r="K934" s="1"/>
    </row>
    <row r="935" s="26" customFormat="1" customHeight="1" outlineLevel="1" collapsed="1" spans="1:11">
      <c r="A935" s="27"/>
      <c r="B935" s="28" t="s">
        <v>561</v>
      </c>
      <c r="C935" s="1"/>
      <c r="D935" s="1">
        <f>SUBTOTAL(9,D933:D934)</f>
        <v>741</v>
      </c>
      <c r="E935" s="1"/>
      <c r="F935" s="29"/>
      <c r="G935" s="1"/>
      <c r="H935" s="1"/>
      <c r="I935" s="1"/>
      <c r="J935" s="1"/>
      <c r="K935" s="1"/>
    </row>
    <row r="936" s="26" customFormat="1" hidden="1" customHeight="1" outlineLevel="2" spans="1:11">
      <c r="A936" s="27">
        <v>45496</v>
      </c>
      <c r="B936" s="1" t="s">
        <v>562</v>
      </c>
      <c r="C936" s="1" t="s">
        <v>19</v>
      </c>
      <c r="D936" s="1">
        <v>67</v>
      </c>
      <c r="E936" s="1"/>
      <c r="F936" s="1"/>
      <c r="G936" s="1"/>
      <c r="H936" s="1"/>
      <c r="I936" s="1"/>
      <c r="J936" s="1"/>
      <c r="K936" s="1"/>
    </row>
    <row r="937" s="26" customFormat="1" hidden="1" customHeight="1" outlineLevel="2" spans="1:11">
      <c r="A937" s="27">
        <v>45661</v>
      </c>
      <c r="B937" s="1" t="s">
        <v>562</v>
      </c>
      <c r="C937" s="1" t="s">
        <v>19</v>
      </c>
      <c r="D937" s="1">
        <f>E937-F937</f>
        <v>-40</v>
      </c>
      <c r="E937" s="1"/>
      <c r="F937" s="29">
        <v>40</v>
      </c>
      <c r="G937" s="1"/>
      <c r="H937" s="1" t="s">
        <v>38</v>
      </c>
      <c r="I937" s="1" t="s">
        <v>39</v>
      </c>
      <c r="J937" s="1" t="s">
        <v>39</v>
      </c>
      <c r="K937" s="1"/>
    </row>
    <row r="938" s="26" customFormat="1" customHeight="1" outlineLevel="1" collapsed="1" spans="1:11">
      <c r="A938" s="27"/>
      <c r="B938" s="28" t="s">
        <v>563</v>
      </c>
      <c r="C938" s="1"/>
      <c r="D938" s="1">
        <f>SUBTOTAL(9,D936:D937)</f>
        <v>27</v>
      </c>
      <c r="E938" s="1"/>
      <c r="F938" s="29"/>
      <c r="G938" s="1"/>
      <c r="H938" s="1"/>
      <c r="I938" s="1"/>
      <c r="J938" s="1"/>
      <c r="K938" s="1"/>
    </row>
    <row r="939" s="26" customFormat="1" hidden="1" customHeight="1" outlineLevel="2" spans="1:11">
      <c r="A939" s="27">
        <v>45496</v>
      </c>
      <c r="B939" s="1" t="s">
        <v>564</v>
      </c>
      <c r="C939" s="1" t="s">
        <v>19</v>
      </c>
      <c r="D939" s="1">
        <v>50</v>
      </c>
      <c r="E939" s="1"/>
      <c r="F939" s="1"/>
      <c r="G939" s="1"/>
      <c r="H939" s="1"/>
      <c r="I939" s="1"/>
      <c r="J939" s="1"/>
      <c r="K939" s="1"/>
    </row>
    <row r="940" s="26" customFormat="1" hidden="1" customHeight="1" outlineLevel="2" spans="1:11">
      <c r="A940" s="27">
        <v>46022</v>
      </c>
      <c r="B940" s="1" t="s">
        <v>564</v>
      </c>
      <c r="C940" s="1" t="s">
        <v>19</v>
      </c>
      <c r="D940" s="1">
        <f>E940-F940</f>
        <v>-50</v>
      </c>
      <c r="E940" s="1"/>
      <c r="F940" s="1">
        <v>50</v>
      </c>
      <c r="G940" s="1"/>
      <c r="H940" s="1" t="s">
        <v>38</v>
      </c>
      <c r="I940" s="1" t="s">
        <v>39</v>
      </c>
      <c r="J940" s="1" t="s">
        <v>39</v>
      </c>
      <c r="K940" s="1"/>
    </row>
    <row r="941" s="26" customFormat="1" customHeight="1" outlineLevel="1" collapsed="1" spans="1:11">
      <c r="A941" s="27"/>
      <c r="B941" s="28" t="s">
        <v>565</v>
      </c>
      <c r="C941" s="1"/>
      <c r="D941" s="1">
        <f>SUBTOTAL(9,D939:D940)</f>
        <v>0</v>
      </c>
      <c r="E941" s="1"/>
      <c r="F941" s="1"/>
      <c r="G941" s="1"/>
      <c r="H941" s="1"/>
      <c r="I941" s="1"/>
      <c r="J941" s="1"/>
      <c r="K941" s="1"/>
    </row>
    <row r="942" s="26" customFormat="1" hidden="1" customHeight="1" outlineLevel="2" spans="1:11">
      <c r="A942" s="27">
        <v>45496</v>
      </c>
      <c r="B942" s="1" t="s">
        <v>566</v>
      </c>
      <c r="C942" s="1" t="s">
        <v>19</v>
      </c>
      <c r="D942" s="1">
        <v>54</v>
      </c>
      <c r="E942" s="1"/>
      <c r="F942" s="1"/>
      <c r="G942" s="1"/>
      <c r="H942" s="1"/>
      <c r="I942" s="1"/>
      <c r="J942" s="1"/>
      <c r="K942" s="1"/>
    </row>
    <row r="943" s="26" customFormat="1" hidden="1" customHeight="1" outlineLevel="2" spans="1:11">
      <c r="A943" s="27">
        <v>45661</v>
      </c>
      <c r="B943" s="1" t="s">
        <v>566</v>
      </c>
      <c r="C943" s="1" t="s">
        <v>19</v>
      </c>
      <c r="D943" s="1">
        <f>E943-F943</f>
        <v>-54</v>
      </c>
      <c r="E943" s="1"/>
      <c r="F943" s="29">
        <v>54</v>
      </c>
      <c r="G943" s="1"/>
      <c r="H943" s="1" t="s">
        <v>38</v>
      </c>
      <c r="I943" s="1" t="s">
        <v>39</v>
      </c>
      <c r="J943" s="1" t="s">
        <v>39</v>
      </c>
      <c r="K943" s="1"/>
    </row>
    <row r="944" s="26" customFormat="1" customHeight="1" outlineLevel="1" collapsed="1" spans="1:11">
      <c r="A944" s="27"/>
      <c r="B944" s="28" t="s">
        <v>567</v>
      </c>
      <c r="C944" s="1"/>
      <c r="D944" s="1">
        <f>SUBTOTAL(9,D942:D943)</f>
        <v>0</v>
      </c>
      <c r="E944" s="1"/>
      <c r="F944" s="29"/>
      <c r="G944" s="1"/>
      <c r="H944" s="1"/>
      <c r="I944" s="1"/>
      <c r="J944" s="1"/>
      <c r="K944" s="1"/>
    </row>
    <row r="945" s="26" customFormat="1" hidden="1" customHeight="1" outlineLevel="2" spans="1:11">
      <c r="A945" s="27">
        <v>45496</v>
      </c>
      <c r="B945" s="1" t="s">
        <v>568</v>
      </c>
      <c r="C945" s="1" t="s">
        <v>19</v>
      </c>
      <c r="D945" s="1">
        <v>629</v>
      </c>
      <c r="E945" s="1"/>
      <c r="F945" s="1"/>
      <c r="G945" s="1"/>
      <c r="H945" s="1"/>
      <c r="I945" s="1"/>
      <c r="J945" s="1"/>
      <c r="K945" s="1"/>
    </row>
    <row r="946" s="26" customFormat="1" hidden="1" customHeight="1" outlineLevel="2" spans="1:11">
      <c r="A946" s="27">
        <v>45594</v>
      </c>
      <c r="B946" s="1" t="s">
        <v>568</v>
      </c>
      <c r="C946" s="1" t="s">
        <v>19</v>
      </c>
      <c r="D946" s="1">
        <f t="shared" ref="D946:D953" si="15">E946-F946</f>
        <v>-1</v>
      </c>
      <c r="E946" s="1"/>
      <c r="F946" s="1">
        <v>1</v>
      </c>
      <c r="G946" s="1"/>
      <c r="H946" s="1" t="s">
        <v>156</v>
      </c>
      <c r="I946" s="1" t="s">
        <v>157</v>
      </c>
      <c r="J946" s="1" t="s">
        <v>89</v>
      </c>
      <c r="K946" s="1"/>
    </row>
    <row r="947" s="26" customFormat="1" hidden="1" customHeight="1" outlineLevel="2" spans="1:11">
      <c r="A947" s="27">
        <v>45661</v>
      </c>
      <c r="B947" s="1" t="s">
        <v>568</v>
      </c>
      <c r="C947" s="1" t="s">
        <v>19</v>
      </c>
      <c r="D947" s="1">
        <f t="shared" si="15"/>
        <v>-12</v>
      </c>
      <c r="E947" s="1"/>
      <c r="F947" s="29">
        <v>12</v>
      </c>
      <c r="G947" s="1"/>
      <c r="H947" s="1" t="s">
        <v>38</v>
      </c>
      <c r="I947" s="1" t="s">
        <v>39</v>
      </c>
      <c r="J947" s="1" t="s">
        <v>39</v>
      </c>
      <c r="K947" s="1"/>
    </row>
    <row r="948" s="26" customFormat="1" hidden="1" customHeight="1" outlineLevel="2" spans="1:11">
      <c r="A948" s="27">
        <v>45661</v>
      </c>
      <c r="B948" s="1" t="s">
        <v>568</v>
      </c>
      <c r="C948" s="1" t="s">
        <v>19</v>
      </c>
      <c r="D948" s="1">
        <f t="shared" si="15"/>
        <v>-12</v>
      </c>
      <c r="E948" s="1"/>
      <c r="F948" s="29">
        <v>12</v>
      </c>
      <c r="G948" s="1"/>
      <c r="H948" s="1" t="s">
        <v>38</v>
      </c>
      <c r="I948" s="1" t="s">
        <v>39</v>
      </c>
      <c r="J948" s="1" t="s">
        <v>39</v>
      </c>
      <c r="K948" s="1"/>
    </row>
    <row r="949" s="26" customFormat="1" hidden="1" customHeight="1" outlineLevel="2" spans="1:11">
      <c r="A949" s="27">
        <v>45661</v>
      </c>
      <c r="B949" s="1" t="s">
        <v>568</v>
      </c>
      <c r="C949" s="1" t="s">
        <v>19</v>
      </c>
      <c r="D949" s="1">
        <f t="shared" si="15"/>
        <v>-10</v>
      </c>
      <c r="E949" s="1"/>
      <c r="F949" s="29">
        <v>10</v>
      </c>
      <c r="G949" s="1"/>
      <c r="H949" s="1" t="s">
        <v>38</v>
      </c>
      <c r="I949" s="1" t="s">
        <v>39</v>
      </c>
      <c r="J949" s="1" t="s">
        <v>39</v>
      </c>
      <c r="K949" s="1"/>
    </row>
    <row r="950" s="26" customFormat="1" hidden="1" customHeight="1" outlineLevel="2" spans="1:11">
      <c r="A950" s="27">
        <v>45661</v>
      </c>
      <c r="B950" s="1" t="s">
        <v>568</v>
      </c>
      <c r="C950" s="1" t="s">
        <v>19</v>
      </c>
      <c r="D950" s="1">
        <f t="shared" si="15"/>
        <v>-12</v>
      </c>
      <c r="E950" s="1"/>
      <c r="F950" s="29">
        <v>12</v>
      </c>
      <c r="G950" s="1"/>
      <c r="H950" s="1" t="s">
        <v>38</v>
      </c>
      <c r="I950" s="1" t="s">
        <v>39</v>
      </c>
      <c r="J950" s="1" t="s">
        <v>39</v>
      </c>
      <c r="K950" s="1"/>
    </row>
    <row r="951" s="26" customFormat="1" hidden="1" customHeight="1" outlineLevel="2" spans="1:11">
      <c r="A951" s="27">
        <v>45661</v>
      </c>
      <c r="B951" s="1" t="s">
        <v>568</v>
      </c>
      <c r="C951" s="1" t="s">
        <v>19</v>
      </c>
      <c r="D951" s="1">
        <f t="shared" si="15"/>
        <v>-11</v>
      </c>
      <c r="E951" s="1"/>
      <c r="F951" s="29">
        <v>11</v>
      </c>
      <c r="G951" s="1"/>
      <c r="H951" s="1" t="s">
        <v>38</v>
      </c>
      <c r="I951" s="1" t="s">
        <v>39</v>
      </c>
      <c r="J951" s="1" t="s">
        <v>39</v>
      </c>
      <c r="K951" s="1"/>
    </row>
    <row r="952" s="26" customFormat="1" hidden="1" customHeight="1" outlineLevel="2" spans="1:11">
      <c r="A952" s="27">
        <v>45661</v>
      </c>
      <c r="B952" s="1" t="s">
        <v>568</v>
      </c>
      <c r="C952" s="1" t="s">
        <v>19</v>
      </c>
      <c r="D952" s="1">
        <f t="shared" si="15"/>
        <v>-13</v>
      </c>
      <c r="E952" s="1"/>
      <c r="F952" s="29">
        <v>13</v>
      </c>
      <c r="G952" s="1"/>
      <c r="H952" s="1" t="s">
        <v>38</v>
      </c>
      <c r="I952" s="1" t="s">
        <v>39</v>
      </c>
      <c r="J952" s="1" t="s">
        <v>39</v>
      </c>
      <c r="K952" s="1"/>
    </row>
    <row r="953" s="26" customFormat="1" hidden="1" customHeight="1" outlineLevel="2" spans="1:11">
      <c r="A953" s="27">
        <v>45661</v>
      </c>
      <c r="B953" s="1" t="s">
        <v>568</v>
      </c>
      <c r="C953" s="1" t="s">
        <v>19</v>
      </c>
      <c r="D953" s="1">
        <f t="shared" si="15"/>
        <v>-4</v>
      </c>
      <c r="E953" s="1"/>
      <c r="F953" s="29">
        <v>4</v>
      </c>
      <c r="G953" s="1"/>
      <c r="H953" s="1" t="s">
        <v>38</v>
      </c>
      <c r="I953" s="1" t="s">
        <v>39</v>
      </c>
      <c r="J953" s="1" t="s">
        <v>39</v>
      </c>
      <c r="K953" s="1"/>
    </row>
    <row r="954" s="26" customFormat="1" customHeight="1" outlineLevel="1" collapsed="1" spans="1:11">
      <c r="A954" s="27"/>
      <c r="B954" s="28" t="s">
        <v>569</v>
      </c>
      <c r="C954" s="1"/>
      <c r="D954" s="1">
        <f>SUBTOTAL(9,D945:D953)</f>
        <v>554</v>
      </c>
      <c r="E954" s="1"/>
      <c r="F954" s="29"/>
      <c r="G954" s="1"/>
      <c r="H954" s="1"/>
      <c r="I954" s="1"/>
      <c r="J954" s="1"/>
      <c r="K954" s="1"/>
    </row>
    <row r="955" s="26" customFormat="1" hidden="1" customHeight="1" outlineLevel="2" spans="1:11">
      <c r="A955" s="27">
        <v>45496</v>
      </c>
      <c r="B955" s="1" t="s">
        <v>570</v>
      </c>
      <c r="C955" s="1" t="s">
        <v>19</v>
      </c>
      <c r="D955" s="1">
        <v>213</v>
      </c>
      <c r="E955" s="1"/>
      <c r="F955" s="1"/>
      <c r="G955" s="1"/>
      <c r="H955" s="1"/>
      <c r="I955" s="1"/>
      <c r="J955" s="1"/>
      <c r="K955" s="1"/>
    </row>
    <row r="956" s="26" customFormat="1" customHeight="1" outlineLevel="1" collapsed="1" spans="1:11">
      <c r="A956" s="27"/>
      <c r="B956" s="28" t="s">
        <v>571</v>
      </c>
      <c r="C956" s="1"/>
      <c r="D956" s="1">
        <f>SUBTOTAL(9,D955)</f>
        <v>213</v>
      </c>
      <c r="E956" s="1"/>
      <c r="F956" s="1"/>
      <c r="G956" s="1"/>
      <c r="H956" s="1"/>
      <c r="I956" s="1"/>
      <c r="J956" s="1"/>
      <c r="K956" s="1"/>
    </row>
    <row r="957" s="26" customFormat="1" hidden="1" customHeight="1" outlineLevel="2" spans="1:11">
      <c r="A957" s="27">
        <v>45496</v>
      </c>
      <c r="B957" s="1" t="s">
        <v>572</v>
      </c>
      <c r="C957" s="1" t="s">
        <v>19</v>
      </c>
      <c r="D957" s="1">
        <v>30</v>
      </c>
      <c r="E957" s="1"/>
      <c r="F957" s="1"/>
      <c r="G957" s="1"/>
      <c r="H957" s="1"/>
      <c r="I957" s="1"/>
      <c r="J957" s="1"/>
      <c r="K957" s="1"/>
    </row>
    <row r="958" s="26" customFormat="1" customHeight="1" outlineLevel="1" collapsed="1" spans="1:11">
      <c r="A958" s="27"/>
      <c r="B958" s="28" t="s">
        <v>573</v>
      </c>
      <c r="C958" s="1"/>
      <c r="D958" s="1">
        <f>SUBTOTAL(9,D957)</f>
        <v>30</v>
      </c>
      <c r="E958" s="1"/>
      <c r="F958" s="1"/>
      <c r="G958" s="1"/>
      <c r="H958" s="1"/>
      <c r="I958" s="1"/>
      <c r="J958" s="1"/>
      <c r="K958" s="1"/>
    </row>
    <row r="959" s="26" customFormat="1" hidden="1" customHeight="1" outlineLevel="2" spans="1:11">
      <c r="A959" s="27">
        <v>45496</v>
      </c>
      <c r="B959" s="1" t="s">
        <v>574</v>
      </c>
      <c r="C959" s="1" t="s">
        <v>19</v>
      </c>
      <c r="D959" s="1">
        <v>1753</v>
      </c>
      <c r="E959" s="1"/>
      <c r="F959" s="1"/>
      <c r="G959" s="1"/>
      <c r="H959" s="1"/>
      <c r="I959" s="1"/>
      <c r="J959" s="1"/>
      <c r="K959" s="1"/>
    </row>
    <row r="960" s="26" customFormat="1" hidden="1" customHeight="1" outlineLevel="2" spans="1:11">
      <c r="A960" s="27">
        <v>45520</v>
      </c>
      <c r="B960" s="1" t="s">
        <v>574</v>
      </c>
      <c r="C960" s="1" t="s">
        <v>19</v>
      </c>
      <c r="D960" s="1">
        <f t="shared" ref="D960:D968" si="16">E960-F960</f>
        <v>-3</v>
      </c>
      <c r="E960" s="1"/>
      <c r="F960" s="1">
        <v>3</v>
      </c>
      <c r="G960" s="1"/>
      <c r="H960" s="1" t="s">
        <v>62</v>
      </c>
      <c r="I960" s="1" t="s">
        <v>88</v>
      </c>
      <c r="J960" s="1" t="s">
        <v>89</v>
      </c>
      <c r="K960" s="1"/>
    </row>
    <row r="961" s="26" customFormat="1" hidden="1" customHeight="1" outlineLevel="2" spans="1:11">
      <c r="A961" s="27">
        <v>45661</v>
      </c>
      <c r="B961" s="1" t="s">
        <v>574</v>
      </c>
      <c r="C961" s="1" t="s">
        <v>19</v>
      </c>
      <c r="D961" s="1">
        <f t="shared" si="16"/>
        <v>-18</v>
      </c>
      <c r="E961" s="1"/>
      <c r="F961" s="29">
        <v>18</v>
      </c>
      <c r="G961" s="1"/>
      <c r="H961" s="1" t="s">
        <v>38</v>
      </c>
      <c r="I961" s="1" t="s">
        <v>39</v>
      </c>
      <c r="J961" s="1" t="s">
        <v>39</v>
      </c>
      <c r="K961" s="1"/>
    </row>
    <row r="962" s="26" customFormat="1" hidden="1" customHeight="1" outlineLevel="2" spans="1:11">
      <c r="A962" s="27">
        <v>45661</v>
      </c>
      <c r="B962" s="1" t="s">
        <v>574</v>
      </c>
      <c r="C962" s="1" t="s">
        <v>19</v>
      </c>
      <c r="D962" s="1">
        <f t="shared" si="16"/>
        <v>-15</v>
      </c>
      <c r="E962" s="1"/>
      <c r="F962" s="29">
        <v>15</v>
      </c>
      <c r="G962" s="1"/>
      <c r="H962" s="1" t="s">
        <v>38</v>
      </c>
      <c r="I962" s="1" t="s">
        <v>39</v>
      </c>
      <c r="J962" s="1" t="s">
        <v>39</v>
      </c>
      <c r="K962" s="1"/>
    </row>
    <row r="963" s="26" customFormat="1" hidden="1" customHeight="1" outlineLevel="2" spans="1:11">
      <c r="A963" s="27">
        <v>45661</v>
      </c>
      <c r="B963" s="1" t="s">
        <v>574</v>
      </c>
      <c r="C963" s="1" t="s">
        <v>19</v>
      </c>
      <c r="D963" s="1">
        <f t="shared" si="16"/>
        <v>-19</v>
      </c>
      <c r="E963" s="1"/>
      <c r="F963" s="29">
        <v>19</v>
      </c>
      <c r="G963" s="1"/>
      <c r="H963" s="1" t="s">
        <v>38</v>
      </c>
      <c r="I963" s="1" t="s">
        <v>39</v>
      </c>
      <c r="J963" s="1" t="s">
        <v>39</v>
      </c>
      <c r="K963" s="1"/>
    </row>
    <row r="964" s="26" customFormat="1" hidden="1" customHeight="1" outlineLevel="2" spans="1:11">
      <c r="A964" s="27">
        <v>45661</v>
      </c>
      <c r="B964" s="1" t="s">
        <v>574</v>
      </c>
      <c r="C964" s="1" t="s">
        <v>19</v>
      </c>
      <c r="D964" s="1">
        <f t="shared" si="16"/>
        <v>-18</v>
      </c>
      <c r="E964" s="1"/>
      <c r="F964" s="29">
        <v>18</v>
      </c>
      <c r="G964" s="1"/>
      <c r="H964" s="1" t="s">
        <v>38</v>
      </c>
      <c r="I964" s="1" t="s">
        <v>39</v>
      </c>
      <c r="J964" s="1" t="s">
        <v>39</v>
      </c>
      <c r="K964" s="1"/>
    </row>
    <row r="965" s="26" customFormat="1" hidden="1" customHeight="1" outlineLevel="2" spans="1:11">
      <c r="A965" s="27">
        <v>45661</v>
      </c>
      <c r="B965" s="1" t="s">
        <v>574</v>
      </c>
      <c r="C965" s="1" t="s">
        <v>19</v>
      </c>
      <c r="D965" s="1">
        <f t="shared" si="16"/>
        <v>-15</v>
      </c>
      <c r="E965" s="1"/>
      <c r="F965" s="29">
        <v>15</v>
      </c>
      <c r="G965" s="1"/>
      <c r="H965" s="1" t="s">
        <v>38</v>
      </c>
      <c r="I965" s="1" t="s">
        <v>39</v>
      </c>
      <c r="J965" s="1" t="s">
        <v>39</v>
      </c>
      <c r="K965" s="1"/>
    </row>
    <row r="966" s="26" customFormat="1" hidden="1" customHeight="1" outlineLevel="2" spans="1:11">
      <c r="A966" s="27">
        <v>45661</v>
      </c>
      <c r="B966" s="1" t="s">
        <v>574</v>
      </c>
      <c r="C966" s="1" t="s">
        <v>19</v>
      </c>
      <c r="D966" s="1">
        <f t="shared" si="16"/>
        <v>-18</v>
      </c>
      <c r="E966" s="1"/>
      <c r="F966" s="29">
        <v>18</v>
      </c>
      <c r="G966" s="1"/>
      <c r="H966" s="1" t="s">
        <v>38</v>
      </c>
      <c r="I966" s="1" t="s">
        <v>39</v>
      </c>
      <c r="J966" s="1" t="s">
        <v>39</v>
      </c>
      <c r="K966" s="1"/>
    </row>
    <row r="967" s="26" customFormat="1" hidden="1" customHeight="1" outlineLevel="2" spans="1:11">
      <c r="A967" s="27">
        <v>45661</v>
      </c>
      <c r="B967" s="1" t="s">
        <v>574</v>
      </c>
      <c r="C967" s="1" t="s">
        <v>19</v>
      </c>
      <c r="D967" s="1">
        <f t="shared" si="16"/>
        <v>-6</v>
      </c>
      <c r="E967" s="1"/>
      <c r="F967" s="29">
        <v>6</v>
      </c>
      <c r="G967" s="1"/>
      <c r="H967" s="1" t="s">
        <v>38</v>
      </c>
      <c r="I967" s="1" t="s">
        <v>39</v>
      </c>
      <c r="J967" s="1" t="s">
        <v>39</v>
      </c>
      <c r="K967" s="1"/>
    </row>
    <row r="968" s="26" customFormat="1" hidden="1" customHeight="1" outlineLevel="2" spans="1:11">
      <c r="A968" s="27">
        <v>45661</v>
      </c>
      <c r="B968" s="1" t="s">
        <v>574</v>
      </c>
      <c r="C968" s="1" t="s">
        <v>19</v>
      </c>
      <c r="D968" s="1">
        <f t="shared" si="16"/>
        <v>-5</v>
      </c>
      <c r="E968" s="1"/>
      <c r="F968" s="29">
        <v>5</v>
      </c>
      <c r="G968" s="1"/>
      <c r="H968" s="1" t="s">
        <v>38</v>
      </c>
      <c r="I968" s="1" t="s">
        <v>39</v>
      </c>
      <c r="J968" s="1" t="s">
        <v>39</v>
      </c>
      <c r="K968" s="1"/>
    </row>
    <row r="969" s="26" customFormat="1" customHeight="1" outlineLevel="1" collapsed="1" spans="1:11">
      <c r="A969" s="27"/>
      <c r="B969" s="28" t="s">
        <v>575</v>
      </c>
      <c r="C969" s="1"/>
      <c r="D969" s="1">
        <f>SUBTOTAL(9,D959:D968)</f>
        <v>1636</v>
      </c>
      <c r="E969" s="1"/>
      <c r="F969" s="29"/>
      <c r="G969" s="1"/>
      <c r="H969" s="1"/>
      <c r="I969" s="1"/>
      <c r="J969" s="1"/>
      <c r="K969" s="1"/>
    </row>
    <row r="970" s="26" customFormat="1" hidden="1" customHeight="1" outlineLevel="2" spans="1:11">
      <c r="A970" s="27">
        <v>45496</v>
      </c>
      <c r="B970" s="1" t="s">
        <v>576</v>
      </c>
      <c r="C970" s="1" t="s">
        <v>19</v>
      </c>
      <c r="D970" s="1">
        <v>88</v>
      </c>
      <c r="E970" s="1"/>
      <c r="F970" s="1"/>
      <c r="G970" s="1"/>
      <c r="H970" s="1"/>
      <c r="I970" s="1"/>
      <c r="J970" s="1"/>
      <c r="K970" s="1"/>
    </row>
    <row r="971" s="26" customFormat="1" hidden="1" customHeight="1" outlineLevel="2" spans="1:11">
      <c r="A971" s="27">
        <v>45502</v>
      </c>
      <c r="B971" s="1" t="s">
        <v>576</v>
      </c>
      <c r="C971" s="1" t="s">
        <v>19</v>
      </c>
      <c r="D971" s="1">
        <f>E971-F971</f>
        <v>-1</v>
      </c>
      <c r="E971" s="1"/>
      <c r="F971" s="1">
        <v>1</v>
      </c>
      <c r="G971" s="1"/>
      <c r="H971" s="1" t="s">
        <v>62</v>
      </c>
      <c r="I971" s="1" t="s">
        <v>88</v>
      </c>
      <c r="J971" s="1" t="s">
        <v>89</v>
      </c>
      <c r="K971" s="1"/>
    </row>
    <row r="972" s="26" customFormat="1" hidden="1" customHeight="1" outlineLevel="2" spans="1:11">
      <c r="A972" s="27">
        <v>45524</v>
      </c>
      <c r="B972" s="1" t="s">
        <v>576</v>
      </c>
      <c r="C972" s="1" t="s">
        <v>19</v>
      </c>
      <c r="D972" s="1">
        <f>E972-F972</f>
        <v>-4</v>
      </c>
      <c r="E972" s="1"/>
      <c r="F972" s="1">
        <v>4</v>
      </c>
      <c r="G972" s="1"/>
      <c r="H972" s="1" t="s">
        <v>62</v>
      </c>
      <c r="I972" s="1" t="s">
        <v>88</v>
      </c>
      <c r="J972" s="1" t="s">
        <v>89</v>
      </c>
      <c r="K972" s="1"/>
    </row>
    <row r="973" s="26" customFormat="1" hidden="1" customHeight="1" outlineLevel="2" spans="1:11">
      <c r="A973" s="27">
        <v>45555</v>
      </c>
      <c r="B973" s="1" t="s">
        <v>576</v>
      </c>
      <c r="C973" s="1" t="s">
        <v>19</v>
      </c>
      <c r="D973" s="1">
        <f>E973-F973</f>
        <v>-2</v>
      </c>
      <c r="E973" s="1"/>
      <c r="F973" s="1">
        <v>2</v>
      </c>
      <c r="G973" s="1"/>
      <c r="H973" s="1" t="s">
        <v>62</v>
      </c>
      <c r="I973" s="1" t="s">
        <v>88</v>
      </c>
      <c r="J973" s="1" t="s">
        <v>89</v>
      </c>
      <c r="K973" s="1"/>
    </row>
    <row r="974" s="26" customFormat="1" customHeight="1" outlineLevel="1" collapsed="1" spans="1:11">
      <c r="A974" s="27"/>
      <c r="B974" s="28" t="s">
        <v>577</v>
      </c>
      <c r="C974" s="1"/>
      <c r="D974" s="1">
        <f>SUBTOTAL(9,D970:D973)</f>
        <v>81</v>
      </c>
      <c r="E974" s="1"/>
      <c r="F974" s="1"/>
      <c r="G974" s="1"/>
      <c r="H974" s="1"/>
      <c r="I974" s="1"/>
      <c r="J974" s="1"/>
      <c r="K974" s="1"/>
    </row>
    <row r="975" s="26" customFormat="1" hidden="1" customHeight="1" outlineLevel="2" spans="1:11">
      <c r="A975" s="27">
        <v>45496</v>
      </c>
      <c r="B975" s="1" t="s">
        <v>578</v>
      </c>
      <c r="C975" s="1" t="s">
        <v>19</v>
      </c>
      <c r="D975" s="1">
        <v>35</v>
      </c>
      <c r="E975" s="1"/>
      <c r="F975" s="1"/>
      <c r="G975" s="1"/>
      <c r="H975" s="1"/>
      <c r="I975" s="1"/>
      <c r="J975" s="1"/>
      <c r="K975" s="1"/>
    </row>
    <row r="976" s="26" customFormat="1" hidden="1" customHeight="1" outlineLevel="2" spans="1:11">
      <c r="A976" s="27">
        <v>45496</v>
      </c>
      <c r="B976" s="1" t="s">
        <v>578</v>
      </c>
      <c r="C976" s="1" t="s">
        <v>19</v>
      </c>
      <c r="D976" s="1">
        <f>E976-F976</f>
        <v>6</v>
      </c>
      <c r="E976" s="1">
        <v>6</v>
      </c>
      <c r="F976" s="1"/>
      <c r="G976" s="1" t="s">
        <v>61</v>
      </c>
      <c r="H976" s="1"/>
      <c r="I976" s="1"/>
      <c r="J976" s="1"/>
      <c r="K976" s="1"/>
    </row>
    <row r="977" s="26" customFormat="1" hidden="1" customHeight="1" outlineLevel="2" spans="1:11">
      <c r="A977" s="27">
        <v>45546</v>
      </c>
      <c r="B977" s="1" t="s">
        <v>578</v>
      </c>
      <c r="C977" s="1" t="s">
        <v>19</v>
      </c>
      <c r="D977" s="1">
        <f>E977-F977</f>
        <v>-2</v>
      </c>
      <c r="E977" s="1"/>
      <c r="F977" s="1">
        <v>2</v>
      </c>
      <c r="G977" s="1"/>
      <c r="H977" s="1" t="s">
        <v>62</v>
      </c>
      <c r="I977" s="1" t="s">
        <v>88</v>
      </c>
      <c r="J977" s="1" t="s">
        <v>89</v>
      </c>
      <c r="K977" s="1"/>
    </row>
    <row r="978" s="26" customFormat="1" customHeight="1" outlineLevel="1" collapsed="1" spans="1:11">
      <c r="A978" s="27"/>
      <c r="B978" s="28" t="s">
        <v>579</v>
      </c>
      <c r="C978" s="1"/>
      <c r="D978" s="1">
        <f>SUBTOTAL(9,D975:D977)</f>
        <v>39</v>
      </c>
      <c r="E978" s="1"/>
      <c r="F978" s="1"/>
      <c r="G978" s="1"/>
      <c r="H978" s="1"/>
      <c r="I978" s="1"/>
      <c r="J978" s="1"/>
      <c r="K978" s="1"/>
    </row>
    <row r="979" s="26" customFormat="1" hidden="1" customHeight="1" outlineLevel="2" spans="1:11">
      <c r="A979" s="27">
        <v>45496</v>
      </c>
      <c r="B979" s="1" t="s">
        <v>580</v>
      </c>
      <c r="C979" s="1" t="s">
        <v>19</v>
      </c>
      <c r="D979" s="1">
        <v>20</v>
      </c>
      <c r="E979" s="1"/>
      <c r="F979" s="1"/>
      <c r="G979" s="1"/>
      <c r="H979" s="1"/>
      <c r="I979" s="1"/>
      <c r="J979" s="1"/>
      <c r="K979" s="1"/>
    </row>
    <row r="980" s="26" customFormat="1" hidden="1" customHeight="1" outlineLevel="2" spans="1:11">
      <c r="A980" s="27">
        <v>45661</v>
      </c>
      <c r="B980" s="1" t="s">
        <v>580</v>
      </c>
      <c r="C980" s="1" t="s">
        <v>19</v>
      </c>
      <c r="D980" s="1">
        <f>E980-F980</f>
        <v>-5</v>
      </c>
      <c r="E980" s="1"/>
      <c r="F980" s="29">
        <v>5</v>
      </c>
      <c r="G980" s="1"/>
      <c r="H980" s="1" t="s">
        <v>38</v>
      </c>
      <c r="I980" s="1" t="s">
        <v>39</v>
      </c>
      <c r="J980" s="1" t="s">
        <v>39</v>
      </c>
      <c r="K980" s="1"/>
    </row>
    <row r="981" s="26" customFormat="1" customHeight="1" outlineLevel="1" collapsed="1" spans="1:11">
      <c r="A981" s="27"/>
      <c r="B981" s="28" t="s">
        <v>581</v>
      </c>
      <c r="C981" s="1"/>
      <c r="D981" s="1">
        <f>SUBTOTAL(9,D979:D980)</f>
        <v>15</v>
      </c>
      <c r="E981" s="1"/>
      <c r="F981" s="29"/>
      <c r="G981" s="1"/>
      <c r="H981" s="1"/>
      <c r="I981" s="1"/>
      <c r="J981" s="1"/>
      <c r="K981" s="1"/>
    </row>
    <row r="982" s="26" customFormat="1" hidden="1" customHeight="1" outlineLevel="2" spans="1:11">
      <c r="A982" s="27">
        <v>45496</v>
      </c>
      <c r="B982" s="1" t="s">
        <v>582</v>
      </c>
      <c r="C982" s="1" t="s">
        <v>19</v>
      </c>
      <c r="D982" s="1">
        <v>65</v>
      </c>
      <c r="E982" s="1"/>
      <c r="F982" s="1"/>
      <c r="G982" s="1"/>
      <c r="H982" s="1"/>
      <c r="I982" s="1"/>
      <c r="J982" s="1"/>
      <c r="K982" s="1"/>
    </row>
    <row r="983" s="26" customFormat="1" hidden="1" customHeight="1" outlineLevel="2" spans="1:11">
      <c r="A983" s="27">
        <v>45502</v>
      </c>
      <c r="B983" s="1" t="s">
        <v>582</v>
      </c>
      <c r="C983" s="1" t="s">
        <v>19</v>
      </c>
      <c r="D983" s="1">
        <f>E983-F983</f>
        <v>-5</v>
      </c>
      <c r="E983" s="1"/>
      <c r="F983" s="1">
        <v>5</v>
      </c>
      <c r="G983" s="1"/>
      <c r="H983" s="1" t="s">
        <v>62</v>
      </c>
      <c r="I983" s="1" t="s">
        <v>88</v>
      </c>
      <c r="J983" s="1" t="s">
        <v>89</v>
      </c>
      <c r="K983" s="1"/>
    </row>
    <row r="984" s="26" customFormat="1" customHeight="1" outlineLevel="1" collapsed="1" spans="1:11">
      <c r="A984" s="27"/>
      <c r="B984" s="28" t="s">
        <v>583</v>
      </c>
      <c r="C984" s="1"/>
      <c r="D984" s="1">
        <f>SUBTOTAL(9,D982:D983)</f>
        <v>60</v>
      </c>
      <c r="E984" s="1"/>
      <c r="F984" s="1"/>
      <c r="G984" s="1"/>
      <c r="H984" s="1"/>
      <c r="I984" s="1"/>
      <c r="J984" s="1"/>
      <c r="K984" s="1"/>
    </row>
    <row r="985" s="26" customFormat="1" hidden="1" customHeight="1" outlineLevel="2" spans="1:11">
      <c r="A985" s="27">
        <v>45496</v>
      </c>
      <c r="B985" s="1" t="s">
        <v>584</v>
      </c>
      <c r="C985" s="1" t="s">
        <v>19</v>
      </c>
      <c r="D985" s="1">
        <v>92</v>
      </c>
      <c r="E985" s="1"/>
      <c r="F985" s="1"/>
      <c r="G985" s="1"/>
      <c r="H985" s="1"/>
      <c r="I985" s="1"/>
      <c r="J985" s="1"/>
      <c r="K985" s="1"/>
    </row>
    <row r="986" s="26" customFormat="1" customHeight="1" outlineLevel="1" collapsed="1" spans="1:11">
      <c r="A986" s="27"/>
      <c r="B986" s="28" t="s">
        <v>585</v>
      </c>
      <c r="C986" s="1"/>
      <c r="D986" s="1">
        <f>SUBTOTAL(9,D985)</f>
        <v>92</v>
      </c>
      <c r="E986" s="1"/>
      <c r="F986" s="1"/>
      <c r="G986" s="1"/>
      <c r="H986" s="1"/>
      <c r="I986" s="1"/>
      <c r="J986" s="1"/>
      <c r="K986" s="1"/>
    </row>
    <row r="987" s="26" customFormat="1" hidden="1" customHeight="1" outlineLevel="2" spans="1:11">
      <c r="A987" s="27">
        <v>45496</v>
      </c>
      <c r="B987" s="1" t="s">
        <v>586</v>
      </c>
      <c r="C987" s="1" t="s">
        <v>19</v>
      </c>
      <c r="D987" s="1">
        <v>3</v>
      </c>
      <c r="E987" s="1"/>
      <c r="F987" s="1"/>
      <c r="G987" s="1"/>
      <c r="H987" s="1"/>
      <c r="I987" s="1"/>
      <c r="J987" s="1"/>
      <c r="K987" s="1"/>
    </row>
    <row r="988" s="26" customFormat="1" customHeight="1" outlineLevel="1" collapsed="1" spans="1:11">
      <c r="A988" s="27"/>
      <c r="B988" s="28" t="s">
        <v>587</v>
      </c>
      <c r="C988" s="1"/>
      <c r="D988" s="1">
        <f>SUBTOTAL(9,D987)</f>
        <v>3</v>
      </c>
      <c r="E988" s="1"/>
      <c r="F988" s="1"/>
      <c r="G988" s="1"/>
      <c r="H988" s="1"/>
      <c r="I988" s="1"/>
      <c r="J988" s="1"/>
      <c r="K988" s="1"/>
    </row>
    <row r="989" s="26" customFormat="1" hidden="1" customHeight="1" outlineLevel="2" spans="1:11">
      <c r="A989" s="27">
        <v>45496</v>
      </c>
      <c r="B989" s="1" t="s">
        <v>588</v>
      </c>
      <c r="C989" s="1" t="s">
        <v>19</v>
      </c>
      <c r="D989" s="1">
        <v>4</v>
      </c>
      <c r="E989" s="1"/>
      <c r="F989" s="1"/>
      <c r="G989" s="1"/>
      <c r="H989" s="1"/>
      <c r="I989" s="1"/>
      <c r="J989" s="1"/>
      <c r="K989" s="1"/>
    </row>
    <row r="990" s="26" customFormat="1" customHeight="1" outlineLevel="1" collapsed="1" spans="1:11">
      <c r="A990" s="27"/>
      <c r="B990" s="28" t="s">
        <v>589</v>
      </c>
      <c r="C990" s="1"/>
      <c r="D990" s="1">
        <f>SUBTOTAL(9,D989)</f>
        <v>4</v>
      </c>
      <c r="E990" s="1"/>
      <c r="F990" s="1"/>
      <c r="G990" s="1"/>
      <c r="H990" s="1"/>
      <c r="I990" s="1"/>
      <c r="J990" s="1"/>
      <c r="K990" s="1"/>
    </row>
    <row r="991" s="26" customFormat="1" hidden="1" customHeight="1" outlineLevel="2" spans="1:11">
      <c r="A991" s="27">
        <v>45496</v>
      </c>
      <c r="B991" s="1" t="s">
        <v>590</v>
      </c>
      <c r="C991" s="1" t="s">
        <v>19</v>
      </c>
      <c r="D991" s="1">
        <v>1</v>
      </c>
      <c r="E991" s="1"/>
      <c r="F991" s="1"/>
      <c r="G991" s="1"/>
      <c r="H991" s="1"/>
      <c r="I991" s="1"/>
      <c r="J991" s="1"/>
      <c r="K991" s="1"/>
    </row>
    <row r="992" s="26" customFormat="1" hidden="1" customHeight="1" outlineLevel="2" spans="1:11">
      <c r="A992" s="27">
        <v>45520</v>
      </c>
      <c r="B992" s="1" t="s">
        <v>590</v>
      </c>
      <c r="C992" s="1" t="s">
        <v>19</v>
      </c>
      <c r="D992" s="1">
        <f>E992-F992</f>
        <v>-1</v>
      </c>
      <c r="E992" s="1"/>
      <c r="F992" s="1">
        <v>1</v>
      </c>
      <c r="G992" s="1"/>
      <c r="H992" s="1" t="s">
        <v>62</v>
      </c>
      <c r="I992" s="1" t="s">
        <v>88</v>
      </c>
      <c r="J992" s="1" t="s">
        <v>89</v>
      </c>
      <c r="K992" s="1"/>
    </row>
    <row r="993" s="26" customFormat="1" customHeight="1" outlineLevel="1" collapsed="1" spans="1:11">
      <c r="A993" s="27"/>
      <c r="B993" s="28" t="s">
        <v>591</v>
      </c>
      <c r="C993" s="1"/>
      <c r="D993" s="1">
        <f>SUBTOTAL(9,D991:D992)</f>
        <v>0</v>
      </c>
      <c r="E993" s="1"/>
      <c r="F993" s="1"/>
      <c r="G993" s="1"/>
      <c r="H993" s="1"/>
      <c r="I993" s="1"/>
      <c r="J993" s="1"/>
      <c r="K993" s="1"/>
    </row>
    <row r="994" s="26" customFormat="1" hidden="1" customHeight="1" outlineLevel="2" spans="1:11">
      <c r="A994" s="27">
        <v>45496</v>
      </c>
      <c r="B994" s="1" t="s">
        <v>592</v>
      </c>
      <c r="C994" s="1" t="s">
        <v>19</v>
      </c>
      <c r="D994" s="1">
        <v>51</v>
      </c>
      <c r="E994" s="1"/>
      <c r="F994" s="1"/>
      <c r="G994" s="1"/>
      <c r="H994" s="1"/>
      <c r="I994" s="1"/>
      <c r="J994" s="1"/>
      <c r="K994" s="1"/>
    </row>
    <row r="995" s="26" customFormat="1" customHeight="1" outlineLevel="1" collapsed="1" spans="1:11">
      <c r="A995" s="27"/>
      <c r="B995" s="28" t="s">
        <v>593</v>
      </c>
      <c r="C995" s="1"/>
      <c r="D995" s="1">
        <f>SUBTOTAL(9,D994)</f>
        <v>51</v>
      </c>
      <c r="E995" s="1"/>
      <c r="F995" s="1"/>
      <c r="G995" s="1"/>
      <c r="H995" s="1"/>
      <c r="I995" s="1"/>
      <c r="J995" s="1"/>
      <c r="K995" s="1"/>
    </row>
    <row r="996" s="26" customFormat="1" hidden="1" customHeight="1" outlineLevel="2" spans="1:11">
      <c r="A996" s="27">
        <v>45496</v>
      </c>
      <c r="B996" s="1" t="s">
        <v>594</v>
      </c>
      <c r="C996" s="1" t="s">
        <v>19</v>
      </c>
      <c r="D996" s="1">
        <v>815</v>
      </c>
      <c r="E996" s="1"/>
      <c r="F996" s="1"/>
      <c r="G996" s="1"/>
      <c r="H996" s="1"/>
      <c r="I996" s="1"/>
      <c r="J996" s="1"/>
      <c r="K996" s="1"/>
    </row>
    <row r="997" s="26" customFormat="1" customHeight="1" outlineLevel="1" collapsed="1" spans="1:11">
      <c r="A997" s="27"/>
      <c r="B997" s="28" t="s">
        <v>595</v>
      </c>
      <c r="C997" s="1"/>
      <c r="D997" s="1">
        <f>SUBTOTAL(9,D996)</f>
        <v>815</v>
      </c>
      <c r="E997" s="1"/>
      <c r="F997" s="1"/>
      <c r="G997" s="1"/>
      <c r="H997" s="1"/>
      <c r="I997" s="1"/>
      <c r="J997" s="1"/>
      <c r="K997" s="1"/>
    </row>
    <row r="998" s="26" customFormat="1" hidden="1" customHeight="1" outlineLevel="2" spans="1:11">
      <c r="A998" s="27">
        <v>45496</v>
      </c>
      <c r="B998" s="1" t="s">
        <v>596</v>
      </c>
      <c r="C998" s="1" t="s">
        <v>19</v>
      </c>
      <c r="D998" s="1">
        <v>120</v>
      </c>
      <c r="E998" s="1"/>
      <c r="F998" s="1"/>
      <c r="G998" s="1"/>
      <c r="H998" s="1"/>
      <c r="I998" s="1"/>
      <c r="J998" s="1"/>
      <c r="K998" s="1"/>
    </row>
    <row r="999" s="26" customFormat="1" hidden="1" customHeight="1" outlineLevel="2" spans="1:11">
      <c r="A999" s="27">
        <v>45500</v>
      </c>
      <c r="B999" s="1" t="s">
        <v>596</v>
      </c>
      <c r="C999" s="1" t="s">
        <v>19</v>
      </c>
      <c r="D999" s="1">
        <f>E999-F999</f>
        <v>-2</v>
      </c>
      <c r="E999" s="1"/>
      <c r="F999" s="1">
        <v>2</v>
      </c>
      <c r="G999" s="1"/>
      <c r="H999" s="1" t="s">
        <v>62</v>
      </c>
      <c r="I999" s="1" t="s">
        <v>88</v>
      </c>
      <c r="J999" s="1" t="s">
        <v>89</v>
      </c>
      <c r="K999" s="1"/>
    </row>
    <row r="1000" s="26" customFormat="1" hidden="1" customHeight="1" outlineLevel="2" spans="1:11">
      <c r="A1000" s="27">
        <v>45661</v>
      </c>
      <c r="B1000" s="1" t="s">
        <v>596</v>
      </c>
      <c r="C1000" s="1" t="s">
        <v>19</v>
      </c>
      <c r="D1000" s="1">
        <f>E1000-F1000</f>
        <v>-10</v>
      </c>
      <c r="E1000" s="1"/>
      <c r="F1000" s="29">
        <v>10</v>
      </c>
      <c r="G1000" s="1"/>
      <c r="H1000" s="1" t="s">
        <v>38</v>
      </c>
      <c r="I1000" s="1" t="s">
        <v>39</v>
      </c>
      <c r="J1000" s="1" t="s">
        <v>39</v>
      </c>
      <c r="K1000" s="1"/>
    </row>
    <row r="1001" s="26" customFormat="1" hidden="1" customHeight="1" outlineLevel="2" spans="1:11">
      <c r="A1001" s="27">
        <v>45661</v>
      </c>
      <c r="B1001" s="1" t="s">
        <v>596</v>
      </c>
      <c r="C1001" s="1" t="s">
        <v>19</v>
      </c>
      <c r="D1001" s="1">
        <f>E1001-F1001</f>
        <v>-4</v>
      </c>
      <c r="E1001" s="1"/>
      <c r="F1001" s="29">
        <v>4</v>
      </c>
      <c r="G1001" s="1"/>
      <c r="H1001" s="1" t="s">
        <v>38</v>
      </c>
      <c r="I1001" s="1" t="s">
        <v>39</v>
      </c>
      <c r="J1001" s="1" t="s">
        <v>39</v>
      </c>
      <c r="K1001" s="1"/>
    </row>
    <row r="1002" s="26" customFormat="1" customHeight="1" outlineLevel="1" collapsed="1" spans="1:11">
      <c r="A1002" s="27"/>
      <c r="B1002" s="28" t="s">
        <v>597</v>
      </c>
      <c r="C1002" s="1"/>
      <c r="D1002" s="1">
        <f>SUBTOTAL(9,D998:D1001)</f>
        <v>104</v>
      </c>
      <c r="E1002" s="1"/>
      <c r="F1002" s="29"/>
      <c r="G1002" s="1"/>
      <c r="H1002" s="1"/>
      <c r="I1002" s="1"/>
      <c r="J1002" s="1"/>
      <c r="K1002" s="1"/>
    </row>
    <row r="1003" s="26" customFormat="1" hidden="1" customHeight="1" outlineLevel="2" spans="1:11">
      <c r="A1003" s="27">
        <v>45496</v>
      </c>
      <c r="B1003" s="1" t="s">
        <v>598</v>
      </c>
      <c r="C1003" s="1" t="s">
        <v>19</v>
      </c>
      <c r="D1003" s="1">
        <v>1595</v>
      </c>
      <c r="E1003" s="1"/>
      <c r="F1003" s="1"/>
      <c r="G1003" s="1"/>
      <c r="H1003" s="1"/>
      <c r="I1003" s="1"/>
      <c r="J1003" s="1"/>
      <c r="K1003" s="1"/>
    </row>
    <row r="1004" s="26" customFormat="1" hidden="1" customHeight="1" outlineLevel="2" spans="1:11">
      <c r="A1004" s="27">
        <v>45661</v>
      </c>
      <c r="B1004" s="1" t="s">
        <v>598</v>
      </c>
      <c r="C1004" s="1" t="s">
        <v>19</v>
      </c>
      <c r="D1004" s="1">
        <f>E1004-F1004</f>
        <v>-27</v>
      </c>
      <c r="E1004" s="1"/>
      <c r="F1004" s="29">
        <v>27</v>
      </c>
      <c r="G1004" s="1"/>
      <c r="H1004" s="1" t="s">
        <v>38</v>
      </c>
      <c r="I1004" s="1" t="s">
        <v>39</v>
      </c>
      <c r="J1004" s="1" t="s">
        <v>39</v>
      </c>
      <c r="K1004" s="1"/>
    </row>
    <row r="1005" s="26" customFormat="1" hidden="1" customHeight="1" outlineLevel="2" spans="1:11">
      <c r="A1005" s="27">
        <v>45661</v>
      </c>
      <c r="B1005" s="1" t="s">
        <v>598</v>
      </c>
      <c r="C1005" s="1" t="s">
        <v>19</v>
      </c>
      <c r="D1005" s="1">
        <f>E1005-F1005</f>
        <v>-8</v>
      </c>
      <c r="E1005" s="1"/>
      <c r="F1005" s="29">
        <v>8</v>
      </c>
      <c r="G1005" s="1"/>
      <c r="H1005" s="1" t="s">
        <v>38</v>
      </c>
      <c r="I1005" s="1" t="s">
        <v>39</v>
      </c>
      <c r="J1005" s="1" t="s">
        <v>39</v>
      </c>
      <c r="K1005" s="1"/>
    </row>
    <row r="1006" s="26" customFormat="1" hidden="1" customHeight="1" outlineLevel="2" spans="1:11">
      <c r="A1006" s="27">
        <v>45661</v>
      </c>
      <c r="B1006" s="1" t="s">
        <v>598</v>
      </c>
      <c r="C1006" s="1" t="s">
        <v>19</v>
      </c>
      <c r="D1006" s="1">
        <f>E1006-F1006</f>
        <v>-3</v>
      </c>
      <c r="E1006" s="1"/>
      <c r="F1006" s="29">
        <v>3</v>
      </c>
      <c r="G1006" s="1"/>
      <c r="H1006" s="1" t="s">
        <v>38</v>
      </c>
      <c r="I1006" s="1" t="s">
        <v>39</v>
      </c>
      <c r="J1006" s="1" t="s">
        <v>39</v>
      </c>
      <c r="K1006" s="1"/>
    </row>
    <row r="1007" s="26" customFormat="1" hidden="1" customHeight="1" outlineLevel="2" spans="1:11">
      <c r="A1007" s="27">
        <v>45661</v>
      </c>
      <c r="B1007" s="1" t="s">
        <v>598</v>
      </c>
      <c r="C1007" s="1" t="s">
        <v>19</v>
      </c>
      <c r="D1007" s="1">
        <f>E1007-F1007</f>
        <v>-3</v>
      </c>
      <c r="E1007" s="1"/>
      <c r="F1007" s="29">
        <v>3</v>
      </c>
      <c r="G1007" s="1"/>
      <c r="H1007" s="1" t="s">
        <v>38</v>
      </c>
      <c r="I1007" s="1" t="s">
        <v>39</v>
      </c>
      <c r="J1007" s="1" t="s">
        <v>39</v>
      </c>
      <c r="K1007" s="1"/>
    </row>
    <row r="1008" s="26" customFormat="1" customHeight="1" outlineLevel="1" collapsed="1" spans="1:11">
      <c r="A1008" s="27"/>
      <c r="B1008" s="28" t="s">
        <v>599</v>
      </c>
      <c r="C1008" s="1"/>
      <c r="D1008" s="1">
        <f>SUBTOTAL(9,D1003:D1007)</f>
        <v>1554</v>
      </c>
      <c r="E1008" s="1"/>
      <c r="F1008" s="29"/>
      <c r="G1008" s="1"/>
      <c r="H1008" s="1"/>
      <c r="I1008" s="1"/>
      <c r="J1008" s="1"/>
      <c r="K1008" s="1"/>
    </row>
    <row r="1009" s="26" customFormat="1" hidden="1" customHeight="1" outlineLevel="2" spans="1:11">
      <c r="A1009" s="27">
        <v>45496</v>
      </c>
      <c r="B1009" s="1" t="s">
        <v>600</v>
      </c>
      <c r="C1009" s="1" t="s">
        <v>19</v>
      </c>
      <c r="D1009" s="1">
        <v>82</v>
      </c>
      <c r="E1009" s="1"/>
      <c r="F1009" s="1"/>
      <c r="G1009" s="1"/>
      <c r="H1009" s="1"/>
      <c r="I1009" s="1"/>
      <c r="J1009" s="1"/>
      <c r="K1009" s="1"/>
    </row>
    <row r="1010" s="26" customFormat="1" customHeight="1" outlineLevel="1" collapsed="1" spans="1:11">
      <c r="A1010" s="27"/>
      <c r="B1010" s="28" t="s">
        <v>601</v>
      </c>
      <c r="C1010" s="1"/>
      <c r="D1010" s="1">
        <f>SUBTOTAL(9,D1009)</f>
        <v>82</v>
      </c>
      <c r="E1010" s="1"/>
      <c r="F1010" s="1"/>
      <c r="G1010" s="1"/>
      <c r="H1010" s="1"/>
      <c r="I1010" s="1"/>
      <c r="J1010" s="1"/>
      <c r="K1010" s="1"/>
    </row>
    <row r="1011" s="26" customFormat="1" hidden="1" customHeight="1" outlineLevel="2" spans="1:11">
      <c r="A1011" s="27">
        <v>45496</v>
      </c>
      <c r="B1011" s="1" t="s">
        <v>602</v>
      </c>
      <c r="C1011" s="1" t="s">
        <v>19</v>
      </c>
      <c r="D1011" s="1">
        <v>85</v>
      </c>
      <c r="E1011" s="1"/>
      <c r="F1011" s="1"/>
      <c r="G1011" s="1"/>
      <c r="H1011" s="1"/>
      <c r="I1011" s="1"/>
      <c r="J1011" s="1"/>
      <c r="K1011" s="1"/>
    </row>
    <row r="1012" s="26" customFormat="1" hidden="1" customHeight="1" outlineLevel="2" spans="1:11">
      <c r="A1012" s="27">
        <v>45594</v>
      </c>
      <c r="B1012" s="1" t="s">
        <v>602</v>
      </c>
      <c r="C1012" s="1" t="s">
        <v>19</v>
      </c>
      <c r="D1012" s="1">
        <f>E1012-F1012</f>
        <v>-1</v>
      </c>
      <c r="E1012" s="1"/>
      <c r="F1012" s="1">
        <v>1</v>
      </c>
      <c r="G1012" s="1"/>
      <c r="H1012" s="1" t="s">
        <v>156</v>
      </c>
      <c r="I1012" s="1" t="s">
        <v>157</v>
      </c>
      <c r="J1012" s="1" t="s">
        <v>89</v>
      </c>
      <c r="K1012" s="1"/>
    </row>
    <row r="1013" s="26" customFormat="1" hidden="1" customHeight="1" outlineLevel="2" spans="1:11">
      <c r="A1013" s="27">
        <v>45661</v>
      </c>
      <c r="B1013" s="1" t="s">
        <v>602</v>
      </c>
      <c r="C1013" s="1" t="s">
        <v>19</v>
      </c>
      <c r="D1013" s="1">
        <f>E1013-F1013</f>
        <v>-11</v>
      </c>
      <c r="E1013" s="1"/>
      <c r="F1013" s="29">
        <v>11</v>
      </c>
      <c r="G1013" s="1"/>
      <c r="H1013" s="1" t="s">
        <v>38</v>
      </c>
      <c r="I1013" s="1" t="s">
        <v>39</v>
      </c>
      <c r="J1013" s="1" t="s">
        <v>39</v>
      </c>
      <c r="K1013" s="1"/>
    </row>
    <row r="1014" s="26" customFormat="1" customHeight="1" outlineLevel="1" collapsed="1" spans="1:11">
      <c r="A1014" s="27"/>
      <c r="B1014" s="28" t="s">
        <v>603</v>
      </c>
      <c r="C1014" s="1"/>
      <c r="D1014" s="1">
        <f>SUBTOTAL(9,D1011:D1013)</f>
        <v>73</v>
      </c>
      <c r="E1014" s="1"/>
      <c r="F1014" s="29"/>
      <c r="G1014" s="1"/>
      <c r="H1014" s="1"/>
      <c r="I1014" s="1"/>
      <c r="J1014" s="1"/>
      <c r="K1014" s="1"/>
    </row>
    <row r="1015" s="26" customFormat="1" hidden="1" customHeight="1" outlineLevel="2" spans="1:11">
      <c r="A1015" s="27">
        <v>45496</v>
      </c>
      <c r="B1015" s="1" t="s">
        <v>604</v>
      </c>
      <c r="C1015" s="1" t="s">
        <v>19</v>
      </c>
      <c r="D1015" s="1">
        <v>502</v>
      </c>
      <c r="E1015" s="1"/>
      <c r="F1015" s="1"/>
      <c r="G1015" s="1"/>
      <c r="H1015" s="1"/>
      <c r="I1015" s="1"/>
      <c r="J1015" s="1"/>
      <c r="K1015" s="1"/>
    </row>
    <row r="1016" s="26" customFormat="1" customHeight="1" outlineLevel="1" collapsed="1" spans="1:11">
      <c r="A1016" s="27"/>
      <c r="B1016" s="28" t="s">
        <v>605</v>
      </c>
      <c r="C1016" s="1"/>
      <c r="D1016" s="1">
        <f>SUBTOTAL(9,D1015)</f>
        <v>502</v>
      </c>
      <c r="E1016" s="1"/>
      <c r="F1016" s="1"/>
      <c r="G1016" s="1"/>
      <c r="H1016" s="1"/>
      <c r="I1016" s="1"/>
      <c r="J1016" s="1"/>
      <c r="K1016" s="1"/>
    </row>
    <row r="1017" s="26" customFormat="1" hidden="1" customHeight="1" outlineLevel="2" spans="1:11">
      <c r="A1017" s="27">
        <v>45496</v>
      </c>
      <c r="B1017" s="1" t="s">
        <v>606</v>
      </c>
      <c r="C1017" s="1" t="s">
        <v>19</v>
      </c>
      <c r="D1017" s="1">
        <v>123</v>
      </c>
      <c r="E1017" s="1"/>
      <c r="F1017" s="1"/>
      <c r="G1017" s="1"/>
      <c r="H1017" s="1"/>
      <c r="I1017" s="1"/>
      <c r="J1017" s="1"/>
      <c r="K1017" s="1"/>
    </row>
    <row r="1018" s="26" customFormat="1" customHeight="1" outlineLevel="1" collapsed="1" spans="1:11">
      <c r="A1018" s="27"/>
      <c r="B1018" s="28" t="s">
        <v>607</v>
      </c>
      <c r="C1018" s="1"/>
      <c r="D1018" s="1">
        <f>SUBTOTAL(9,D1017)</f>
        <v>123</v>
      </c>
      <c r="E1018" s="1"/>
      <c r="F1018" s="1"/>
      <c r="G1018" s="1"/>
      <c r="H1018" s="1"/>
      <c r="I1018" s="1"/>
      <c r="J1018" s="1"/>
      <c r="K1018" s="1"/>
    </row>
    <row r="1019" s="26" customFormat="1" hidden="1" customHeight="1" outlineLevel="2" spans="1:11">
      <c r="A1019" s="27">
        <v>45496</v>
      </c>
      <c r="B1019" s="1" t="s">
        <v>608</v>
      </c>
      <c r="C1019" s="1" t="s">
        <v>19</v>
      </c>
      <c r="D1019" s="1">
        <v>650</v>
      </c>
      <c r="E1019" s="1"/>
      <c r="F1019" s="1"/>
      <c r="G1019" s="1"/>
      <c r="H1019" s="1"/>
      <c r="I1019" s="1"/>
      <c r="J1019" s="1"/>
      <c r="K1019" s="1"/>
    </row>
    <row r="1020" s="26" customFormat="1" customHeight="1" outlineLevel="1" collapsed="1" spans="1:11">
      <c r="A1020" s="27"/>
      <c r="B1020" s="28" t="s">
        <v>609</v>
      </c>
      <c r="C1020" s="1"/>
      <c r="D1020" s="1">
        <f>SUBTOTAL(9,D1019)</f>
        <v>650</v>
      </c>
      <c r="E1020" s="1"/>
      <c r="F1020" s="1"/>
      <c r="G1020" s="1"/>
      <c r="H1020" s="1"/>
      <c r="I1020" s="1"/>
      <c r="J1020" s="1"/>
      <c r="K1020" s="1"/>
    </row>
    <row r="1021" s="26" customFormat="1" hidden="1" customHeight="1" outlineLevel="2" spans="1:11">
      <c r="A1021" s="27">
        <v>45496</v>
      </c>
      <c r="B1021" s="1" t="s">
        <v>610</v>
      </c>
      <c r="C1021" s="1" t="s">
        <v>19</v>
      </c>
      <c r="D1021" s="1">
        <v>2172</v>
      </c>
      <c r="E1021" s="1"/>
      <c r="F1021" s="1"/>
      <c r="G1021" s="1"/>
      <c r="H1021" s="1"/>
      <c r="I1021" s="1"/>
      <c r="J1021" s="1"/>
      <c r="K1021" s="1"/>
    </row>
    <row r="1022" s="26" customFormat="1" hidden="1" customHeight="1" outlineLevel="2" spans="1:11">
      <c r="A1022" s="27">
        <v>45504</v>
      </c>
      <c r="B1022" s="1" t="s">
        <v>610</v>
      </c>
      <c r="C1022" s="1" t="s">
        <v>19</v>
      </c>
      <c r="D1022" s="1">
        <f>E1022-F1022</f>
        <v>-72</v>
      </c>
      <c r="E1022" s="1"/>
      <c r="F1022" s="1">
        <v>72</v>
      </c>
      <c r="G1022" s="1"/>
      <c r="H1022" s="1" t="s">
        <v>62</v>
      </c>
      <c r="I1022" s="1" t="s">
        <v>88</v>
      </c>
      <c r="J1022" s="1" t="s">
        <v>151</v>
      </c>
      <c r="K1022" s="1"/>
    </row>
    <row r="1023" s="26" customFormat="1" customHeight="1" outlineLevel="1" collapsed="1" spans="1:11">
      <c r="A1023" s="27"/>
      <c r="B1023" s="28" t="s">
        <v>611</v>
      </c>
      <c r="C1023" s="1"/>
      <c r="D1023" s="1">
        <f>SUBTOTAL(9,D1021:D1022)</f>
        <v>2100</v>
      </c>
      <c r="E1023" s="1"/>
      <c r="F1023" s="1"/>
      <c r="G1023" s="1"/>
      <c r="H1023" s="1"/>
      <c r="I1023" s="1"/>
      <c r="J1023" s="1"/>
      <c r="K1023" s="1"/>
    </row>
    <row r="1024" s="26" customFormat="1" hidden="1" customHeight="1" outlineLevel="2" spans="1:11">
      <c r="A1024" s="27">
        <v>45496</v>
      </c>
      <c r="B1024" s="1" t="s">
        <v>612</v>
      </c>
      <c r="C1024" s="1" t="s">
        <v>19</v>
      </c>
      <c r="D1024" s="1">
        <v>4469</v>
      </c>
      <c r="E1024" s="1"/>
      <c r="F1024" s="1"/>
      <c r="G1024" s="1"/>
      <c r="H1024" s="1"/>
      <c r="I1024" s="1"/>
      <c r="J1024" s="1"/>
      <c r="K1024" s="1"/>
    </row>
    <row r="1025" s="26" customFormat="1" customHeight="1" outlineLevel="1" collapsed="1" spans="1:11">
      <c r="A1025" s="27"/>
      <c r="B1025" s="28" t="s">
        <v>613</v>
      </c>
      <c r="C1025" s="1"/>
      <c r="D1025" s="1">
        <f>SUBTOTAL(9,D1024)</f>
        <v>4469</v>
      </c>
      <c r="E1025" s="1"/>
      <c r="F1025" s="1"/>
      <c r="G1025" s="1"/>
      <c r="H1025" s="1"/>
      <c r="I1025" s="1"/>
      <c r="J1025" s="1"/>
      <c r="K1025" s="1"/>
    </row>
    <row r="1026" s="26" customFormat="1" hidden="1" customHeight="1" outlineLevel="2" spans="1:11">
      <c r="A1026" s="27">
        <v>45496</v>
      </c>
      <c r="B1026" s="1" t="s">
        <v>614</v>
      </c>
      <c r="C1026" s="1" t="s">
        <v>19</v>
      </c>
      <c r="D1026" s="1">
        <v>3541</v>
      </c>
      <c r="E1026" s="1"/>
      <c r="F1026" s="1"/>
      <c r="G1026" s="1"/>
      <c r="H1026" s="1"/>
      <c r="I1026" s="1"/>
      <c r="J1026" s="1"/>
      <c r="K1026" s="1"/>
    </row>
    <row r="1027" s="26" customFormat="1" hidden="1" customHeight="1" outlineLevel="2" spans="1:11">
      <c r="A1027" s="27">
        <v>45661</v>
      </c>
      <c r="B1027" s="1" t="s">
        <v>614</v>
      </c>
      <c r="C1027" s="1" t="s">
        <v>19</v>
      </c>
      <c r="D1027" s="1">
        <f>E1027-F1027</f>
        <v>-60</v>
      </c>
      <c r="E1027" s="1"/>
      <c r="F1027" s="29">
        <v>60</v>
      </c>
      <c r="G1027" s="1"/>
      <c r="H1027" s="1" t="s">
        <v>38</v>
      </c>
      <c r="I1027" s="1" t="s">
        <v>39</v>
      </c>
      <c r="J1027" s="1" t="s">
        <v>39</v>
      </c>
      <c r="K1027" s="1"/>
    </row>
    <row r="1028" s="26" customFormat="1" customHeight="1" outlineLevel="1" collapsed="1" spans="1:11">
      <c r="A1028" s="27"/>
      <c r="B1028" s="28" t="s">
        <v>615</v>
      </c>
      <c r="C1028" s="1"/>
      <c r="D1028" s="1">
        <f>SUBTOTAL(9,D1026:D1027)</f>
        <v>3481</v>
      </c>
      <c r="E1028" s="1"/>
      <c r="F1028" s="29"/>
      <c r="G1028" s="1"/>
      <c r="H1028" s="1"/>
      <c r="I1028" s="1"/>
      <c r="J1028" s="1"/>
      <c r="K1028" s="1"/>
    </row>
    <row r="1029" s="26" customFormat="1" hidden="1" customHeight="1" outlineLevel="2" spans="1:11">
      <c r="A1029" s="27">
        <v>45496</v>
      </c>
      <c r="B1029" s="1" t="s">
        <v>616</v>
      </c>
      <c r="C1029" s="1" t="s">
        <v>19</v>
      </c>
      <c r="D1029" s="1">
        <v>700</v>
      </c>
      <c r="E1029" s="1"/>
      <c r="F1029" s="1"/>
      <c r="G1029" s="1"/>
      <c r="H1029" s="1"/>
      <c r="I1029" s="1"/>
      <c r="J1029" s="1"/>
      <c r="K1029" s="1"/>
    </row>
    <row r="1030" s="26" customFormat="1" customHeight="1" outlineLevel="1" collapsed="1" spans="1:11">
      <c r="A1030" s="27"/>
      <c r="B1030" s="28" t="s">
        <v>617</v>
      </c>
      <c r="C1030" s="1"/>
      <c r="D1030" s="1">
        <f>SUBTOTAL(9,D1029)</f>
        <v>700</v>
      </c>
      <c r="E1030" s="1"/>
      <c r="F1030" s="1"/>
      <c r="G1030" s="1"/>
      <c r="H1030" s="1"/>
      <c r="I1030" s="1"/>
      <c r="J1030" s="1"/>
      <c r="K1030" s="1"/>
    </row>
    <row r="1031" s="26" customFormat="1" hidden="1" customHeight="1" outlineLevel="2" spans="1:11">
      <c r="A1031" s="27">
        <v>45496</v>
      </c>
      <c r="B1031" s="1" t="s">
        <v>618</v>
      </c>
      <c r="C1031" s="1" t="s">
        <v>19</v>
      </c>
      <c r="D1031" s="1">
        <v>118</v>
      </c>
      <c r="E1031" s="1"/>
      <c r="F1031" s="1"/>
      <c r="G1031" s="1"/>
      <c r="H1031" s="1"/>
      <c r="I1031" s="1"/>
      <c r="J1031" s="1"/>
      <c r="K1031" s="1"/>
    </row>
    <row r="1032" s="26" customFormat="1" hidden="1" customHeight="1" outlineLevel="2" spans="1:11">
      <c r="A1032" s="27">
        <v>45661</v>
      </c>
      <c r="B1032" s="1" t="s">
        <v>618</v>
      </c>
      <c r="C1032" s="1" t="s">
        <v>19</v>
      </c>
      <c r="D1032" s="1">
        <f>E1032-F1032</f>
        <v>-37</v>
      </c>
      <c r="E1032" s="1"/>
      <c r="F1032" s="29">
        <v>37</v>
      </c>
      <c r="G1032" s="1"/>
      <c r="H1032" s="1" t="s">
        <v>38</v>
      </c>
      <c r="I1032" s="1" t="s">
        <v>39</v>
      </c>
      <c r="J1032" s="1" t="s">
        <v>39</v>
      </c>
      <c r="K1032" s="1"/>
    </row>
    <row r="1033" s="26" customFormat="1" customHeight="1" outlineLevel="1" collapsed="1" spans="1:11">
      <c r="A1033" s="27"/>
      <c r="B1033" s="28" t="s">
        <v>619</v>
      </c>
      <c r="C1033" s="1"/>
      <c r="D1033" s="1">
        <f>SUBTOTAL(9,D1031:D1032)</f>
        <v>81</v>
      </c>
      <c r="E1033" s="1"/>
      <c r="F1033" s="29"/>
      <c r="G1033" s="1"/>
      <c r="H1033" s="1"/>
      <c r="I1033" s="1"/>
      <c r="J1033" s="1"/>
      <c r="K1033" s="1"/>
    </row>
    <row r="1034" s="26" customFormat="1" hidden="1" customHeight="1" outlineLevel="2" spans="1:11">
      <c r="A1034" s="27">
        <v>45496</v>
      </c>
      <c r="B1034" s="1" t="s">
        <v>620</v>
      </c>
      <c r="C1034" s="1" t="s">
        <v>19</v>
      </c>
      <c r="D1034" s="1">
        <v>155</v>
      </c>
      <c r="E1034" s="1"/>
      <c r="F1034" s="1"/>
      <c r="G1034" s="1"/>
      <c r="H1034" s="1"/>
      <c r="I1034" s="1"/>
      <c r="J1034" s="1"/>
      <c r="K1034" s="1"/>
    </row>
    <row r="1035" s="26" customFormat="1" customHeight="1" outlineLevel="1" collapsed="1" spans="1:11">
      <c r="A1035" s="27"/>
      <c r="B1035" s="28" t="s">
        <v>621</v>
      </c>
      <c r="C1035" s="1"/>
      <c r="D1035" s="1">
        <f>SUBTOTAL(9,D1034)</f>
        <v>155</v>
      </c>
      <c r="E1035" s="1"/>
      <c r="F1035" s="1"/>
      <c r="G1035" s="1"/>
      <c r="H1035" s="1"/>
      <c r="I1035" s="1"/>
      <c r="J1035" s="1"/>
      <c r="K1035" s="1"/>
    </row>
    <row r="1036" s="26" customFormat="1" hidden="1" customHeight="1" outlineLevel="2" spans="1:11">
      <c r="A1036" s="27">
        <v>45496</v>
      </c>
      <c r="B1036" s="1" t="s">
        <v>622</v>
      </c>
      <c r="C1036" s="1" t="s">
        <v>19</v>
      </c>
      <c r="D1036" s="1">
        <v>500</v>
      </c>
      <c r="E1036" s="1"/>
      <c r="F1036" s="1"/>
      <c r="G1036" s="1"/>
      <c r="H1036" s="1"/>
      <c r="I1036" s="1"/>
      <c r="J1036" s="1"/>
      <c r="K1036" s="1"/>
    </row>
    <row r="1037" s="26" customFormat="1" customHeight="1" outlineLevel="1" collapsed="1" spans="1:11">
      <c r="A1037" s="27"/>
      <c r="B1037" s="28" t="s">
        <v>623</v>
      </c>
      <c r="C1037" s="1"/>
      <c r="D1037" s="1">
        <f>SUBTOTAL(9,D1036)</f>
        <v>500</v>
      </c>
      <c r="E1037" s="1"/>
      <c r="F1037" s="1"/>
      <c r="G1037" s="1"/>
      <c r="H1037" s="1"/>
      <c r="I1037" s="1"/>
      <c r="J1037" s="1"/>
      <c r="K1037" s="1"/>
    </row>
    <row r="1038" s="26" customFormat="1" hidden="1" customHeight="1" outlineLevel="2" spans="1:11">
      <c r="A1038" s="27">
        <v>45496</v>
      </c>
      <c r="B1038" s="1" t="s">
        <v>624</v>
      </c>
      <c r="C1038" s="1" t="s">
        <v>12</v>
      </c>
      <c r="D1038" s="1">
        <v>4</v>
      </c>
      <c r="E1038" s="1"/>
      <c r="F1038" s="1"/>
      <c r="G1038" s="1"/>
      <c r="H1038" s="1"/>
      <c r="I1038" s="1"/>
      <c r="J1038" s="1"/>
      <c r="K1038" s="1"/>
    </row>
    <row r="1039" s="26" customFormat="1" hidden="1" customHeight="1" outlineLevel="2" spans="1:11">
      <c r="A1039" s="27">
        <v>45502</v>
      </c>
      <c r="B1039" s="1" t="s">
        <v>624</v>
      </c>
      <c r="C1039" s="1" t="s">
        <v>28</v>
      </c>
      <c r="D1039" s="1">
        <f>E1039-F1039</f>
        <v>-120</v>
      </c>
      <c r="E1039" s="1"/>
      <c r="F1039" s="1">
        <v>120</v>
      </c>
      <c r="G1039" s="1"/>
      <c r="H1039" s="1" t="s">
        <v>62</v>
      </c>
      <c r="I1039" s="1" t="s">
        <v>88</v>
      </c>
      <c r="J1039" s="1" t="s">
        <v>89</v>
      </c>
      <c r="K1039" s="1"/>
    </row>
    <row r="1040" s="26" customFormat="1" hidden="1" customHeight="1" outlineLevel="2" spans="1:11">
      <c r="A1040" s="27">
        <v>45501</v>
      </c>
      <c r="B1040" s="1" t="s">
        <v>624</v>
      </c>
      <c r="C1040" s="1" t="s">
        <v>28</v>
      </c>
      <c r="D1040" s="1">
        <f>E1040-F1040</f>
        <v>120</v>
      </c>
      <c r="E1040" s="1">
        <v>120</v>
      </c>
      <c r="F1040" s="1"/>
      <c r="G1040" s="1" t="s">
        <v>61</v>
      </c>
      <c r="H1040" s="1"/>
      <c r="I1040" s="1"/>
      <c r="J1040" s="1"/>
      <c r="K1040" s="1"/>
    </row>
    <row r="1041" s="26" customFormat="1" hidden="1" customHeight="1" outlineLevel="2" spans="1:11">
      <c r="A1041" s="27">
        <v>45623</v>
      </c>
      <c r="B1041" s="1" t="s">
        <v>624</v>
      </c>
      <c r="C1041" s="1" t="s">
        <v>19</v>
      </c>
      <c r="D1041" s="1">
        <f>E1041-F1041</f>
        <v>-4</v>
      </c>
      <c r="E1041" s="1"/>
      <c r="F1041" s="1">
        <v>4</v>
      </c>
      <c r="G1041" s="1"/>
      <c r="H1041" s="1" t="s">
        <v>62</v>
      </c>
      <c r="I1041" s="1" t="s">
        <v>92</v>
      </c>
      <c r="J1041" s="1" t="s">
        <v>89</v>
      </c>
      <c r="K1041" s="1"/>
    </row>
    <row r="1042" s="26" customFormat="1" customHeight="1" outlineLevel="1" collapsed="1" spans="1:11">
      <c r="A1042" s="27"/>
      <c r="B1042" s="28" t="s">
        <v>625</v>
      </c>
      <c r="C1042" s="1"/>
      <c r="D1042" s="1">
        <f>SUBTOTAL(9,D1038:D1041)</f>
        <v>0</v>
      </c>
      <c r="E1042" s="1"/>
      <c r="F1042" s="1"/>
      <c r="G1042" s="1"/>
      <c r="H1042" s="1"/>
      <c r="I1042" s="1"/>
      <c r="J1042" s="1"/>
      <c r="K1042" s="1"/>
    </row>
    <row r="1043" s="26" customFormat="1" hidden="1" customHeight="1" outlineLevel="2" spans="1:11">
      <c r="A1043" s="27">
        <v>45496</v>
      </c>
      <c r="B1043" s="1" t="s">
        <v>626</v>
      </c>
      <c r="C1043" s="1" t="s">
        <v>12</v>
      </c>
      <c r="D1043" s="1">
        <v>253</v>
      </c>
      <c r="E1043" s="1"/>
      <c r="F1043" s="1"/>
      <c r="G1043" s="1"/>
      <c r="H1043" s="1"/>
      <c r="I1043" s="1"/>
      <c r="J1043" s="1"/>
      <c r="K1043" s="1"/>
    </row>
    <row r="1044" s="26" customFormat="1" hidden="1" customHeight="1" outlineLevel="2" spans="1:11">
      <c r="A1044" s="27">
        <v>45496</v>
      </c>
      <c r="B1044" s="1" t="s">
        <v>626</v>
      </c>
      <c r="C1044" s="1" t="s">
        <v>19</v>
      </c>
      <c r="D1044" s="1">
        <v>50</v>
      </c>
      <c r="E1044" s="1"/>
      <c r="F1044" s="1"/>
      <c r="G1044" s="1"/>
      <c r="H1044" s="1"/>
      <c r="I1044" s="1"/>
      <c r="J1044" s="1"/>
      <c r="K1044" s="1"/>
    </row>
    <row r="1045" s="26" customFormat="1" hidden="1" customHeight="1" outlineLevel="2" spans="1:11">
      <c r="A1045" s="27">
        <v>45509</v>
      </c>
      <c r="B1045" s="1" t="s">
        <v>626</v>
      </c>
      <c r="C1045" s="1" t="s">
        <v>19</v>
      </c>
      <c r="D1045" s="1">
        <f t="shared" ref="D1045:D1053" si="17">E1045-F1045</f>
        <v>-8</v>
      </c>
      <c r="E1045" s="1"/>
      <c r="F1045" s="1">
        <v>8</v>
      </c>
      <c r="G1045" s="1"/>
      <c r="H1045" s="1" t="s">
        <v>62</v>
      </c>
      <c r="I1045" s="1" t="s">
        <v>88</v>
      </c>
      <c r="J1045" s="1" t="s">
        <v>89</v>
      </c>
      <c r="K1045" s="1"/>
    </row>
    <row r="1046" s="26" customFormat="1" hidden="1" customHeight="1" outlineLevel="2" spans="1:11">
      <c r="A1046" s="27">
        <v>45517</v>
      </c>
      <c r="B1046" s="1" t="s">
        <v>626</v>
      </c>
      <c r="C1046" s="1" t="s">
        <v>12</v>
      </c>
      <c r="D1046" s="1">
        <f t="shared" si="17"/>
        <v>-30</v>
      </c>
      <c r="E1046" s="1"/>
      <c r="F1046" s="1">
        <v>30</v>
      </c>
      <c r="G1046" s="1"/>
      <c r="H1046" s="1" t="s">
        <v>62</v>
      </c>
      <c r="I1046" s="1" t="s">
        <v>88</v>
      </c>
      <c r="J1046" s="1" t="s">
        <v>89</v>
      </c>
      <c r="K1046" s="1"/>
    </row>
    <row r="1047" s="26" customFormat="1" hidden="1" customHeight="1" outlineLevel="2" spans="1:11">
      <c r="A1047" s="27">
        <v>45520</v>
      </c>
      <c r="B1047" s="1" t="s">
        <v>626</v>
      </c>
      <c r="C1047" s="1" t="s">
        <v>19</v>
      </c>
      <c r="D1047" s="1">
        <f t="shared" si="17"/>
        <v>-90</v>
      </c>
      <c r="E1047" s="1"/>
      <c r="F1047" s="1">
        <v>90</v>
      </c>
      <c r="G1047" s="1"/>
      <c r="H1047" s="1" t="s">
        <v>62</v>
      </c>
      <c r="I1047" s="1" t="s">
        <v>88</v>
      </c>
      <c r="J1047" s="1" t="s">
        <v>89</v>
      </c>
      <c r="K1047" s="1"/>
    </row>
    <row r="1048" s="26" customFormat="1" hidden="1" customHeight="1" outlineLevel="2" spans="1:11">
      <c r="A1048" s="27">
        <v>45533</v>
      </c>
      <c r="B1048" s="1" t="s">
        <v>626</v>
      </c>
      <c r="C1048" s="1" t="s">
        <v>19</v>
      </c>
      <c r="D1048" s="1">
        <f t="shared" si="17"/>
        <v>-100</v>
      </c>
      <c r="E1048" s="1"/>
      <c r="F1048" s="1">
        <v>100</v>
      </c>
      <c r="G1048" s="1"/>
      <c r="H1048" s="1" t="s">
        <v>62</v>
      </c>
      <c r="I1048" s="1" t="s">
        <v>88</v>
      </c>
      <c r="J1048" s="1" t="s">
        <v>89</v>
      </c>
      <c r="K1048" s="1"/>
    </row>
    <row r="1049" s="26" customFormat="1" hidden="1" customHeight="1" outlineLevel="2" spans="1:11">
      <c r="A1049" s="27">
        <v>45537</v>
      </c>
      <c r="B1049" s="1" t="s">
        <v>626</v>
      </c>
      <c r="C1049" s="1" t="s">
        <v>12</v>
      </c>
      <c r="D1049" s="1">
        <f t="shared" si="17"/>
        <v>-4</v>
      </c>
      <c r="E1049" s="1"/>
      <c r="F1049" s="1">
        <v>4</v>
      </c>
      <c r="G1049" s="1"/>
      <c r="H1049" s="1" t="s">
        <v>62</v>
      </c>
      <c r="I1049" s="1" t="s">
        <v>88</v>
      </c>
      <c r="J1049" s="1" t="s">
        <v>89</v>
      </c>
      <c r="K1049" s="1"/>
    </row>
    <row r="1050" s="26" customFormat="1" hidden="1" customHeight="1" outlineLevel="2" spans="1:11">
      <c r="A1050" s="27">
        <v>45544</v>
      </c>
      <c r="B1050" s="1" t="s">
        <v>626</v>
      </c>
      <c r="C1050" s="1" t="s">
        <v>12</v>
      </c>
      <c r="D1050" s="1">
        <f t="shared" si="17"/>
        <v>-3</v>
      </c>
      <c r="E1050" s="1"/>
      <c r="F1050" s="1">
        <v>3</v>
      </c>
      <c r="G1050" s="1"/>
      <c r="H1050" s="1" t="s">
        <v>62</v>
      </c>
      <c r="I1050" s="1" t="s">
        <v>88</v>
      </c>
      <c r="J1050" s="1" t="s">
        <v>89</v>
      </c>
      <c r="K1050" s="1"/>
    </row>
    <row r="1051" s="26" customFormat="1" hidden="1" customHeight="1" outlineLevel="2" spans="1:11">
      <c r="A1051" s="27">
        <v>45580</v>
      </c>
      <c r="B1051" s="1" t="s">
        <v>626</v>
      </c>
      <c r="C1051" s="1" t="s">
        <v>19</v>
      </c>
      <c r="D1051" s="1">
        <f t="shared" si="17"/>
        <v>-8</v>
      </c>
      <c r="E1051" s="1"/>
      <c r="F1051" s="1">
        <v>8</v>
      </c>
      <c r="G1051" s="1"/>
      <c r="H1051" s="1" t="s">
        <v>62</v>
      </c>
      <c r="I1051" s="1" t="s">
        <v>88</v>
      </c>
      <c r="J1051" s="1" t="s">
        <v>89</v>
      </c>
      <c r="K1051" s="1"/>
    </row>
    <row r="1052" s="26" customFormat="1" hidden="1" customHeight="1" outlineLevel="2" spans="1:11">
      <c r="A1052" s="27">
        <v>45594</v>
      </c>
      <c r="B1052" s="1" t="s">
        <v>626</v>
      </c>
      <c r="C1052" s="1" t="s">
        <v>12</v>
      </c>
      <c r="D1052" s="1">
        <f t="shared" si="17"/>
        <v>-10</v>
      </c>
      <c r="E1052" s="1"/>
      <c r="F1052" s="1">
        <v>10</v>
      </c>
      <c r="G1052" s="1"/>
      <c r="H1052" s="1" t="s">
        <v>627</v>
      </c>
      <c r="I1052" s="1" t="s">
        <v>628</v>
      </c>
      <c r="J1052" s="1" t="s">
        <v>89</v>
      </c>
      <c r="K1052" s="1"/>
    </row>
    <row r="1053" s="26" customFormat="1" hidden="1" customHeight="1" outlineLevel="2" spans="1:11">
      <c r="A1053" s="27">
        <v>45636</v>
      </c>
      <c r="B1053" s="1" t="s">
        <v>626</v>
      </c>
      <c r="C1053" s="1" t="s">
        <v>12</v>
      </c>
      <c r="D1053" s="1">
        <f t="shared" si="17"/>
        <v>-50</v>
      </c>
      <c r="E1053" s="1"/>
      <c r="F1053" s="1">
        <v>50</v>
      </c>
      <c r="G1053" s="1"/>
      <c r="H1053" s="1" t="s">
        <v>158</v>
      </c>
      <c r="I1053" s="1" t="s">
        <v>157</v>
      </c>
      <c r="J1053" s="1" t="s">
        <v>89</v>
      </c>
      <c r="K1053" s="1"/>
    </row>
    <row r="1054" s="26" customFormat="1" customHeight="1" outlineLevel="1" collapsed="1" spans="1:11">
      <c r="A1054" s="27"/>
      <c r="B1054" s="28" t="s">
        <v>629</v>
      </c>
      <c r="C1054" s="1"/>
      <c r="D1054" s="1">
        <f>SUBTOTAL(9,D1043:D1053)</f>
        <v>0</v>
      </c>
      <c r="E1054" s="1"/>
      <c r="F1054" s="1"/>
      <c r="G1054" s="1"/>
      <c r="H1054" s="1"/>
      <c r="I1054" s="1"/>
      <c r="J1054" s="1"/>
      <c r="K1054" s="1"/>
    </row>
    <row r="1055" s="26" customFormat="1" hidden="1" customHeight="1" outlineLevel="2" spans="1:11">
      <c r="A1055" s="27">
        <v>45496</v>
      </c>
      <c r="B1055" s="1" t="s">
        <v>630</v>
      </c>
      <c r="C1055" s="1" t="s">
        <v>12</v>
      </c>
      <c r="D1055" s="1">
        <v>20</v>
      </c>
      <c r="E1055" s="1"/>
      <c r="F1055" s="1"/>
      <c r="G1055" s="1"/>
      <c r="H1055" s="1"/>
      <c r="I1055" s="1"/>
      <c r="J1055" s="1"/>
      <c r="K1055" s="1"/>
    </row>
    <row r="1056" s="26" customFormat="1" hidden="1" customHeight="1" outlineLevel="2" spans="1:11">
      <c r="A1056" s="27">
        <v>45503</v>
      </c>
      <c r="B1056" s="1" t="s">
        <v>630</v>
      </c>
      <c r="C1056" s="1" t="s">
        <v>12</v>
      </c>
      <c r="D1056" s="1">
        <f>E1056-F1056</f>
        <v>-20</v>
      </c>
      <c r="E1056" s="1"/>
      <c r="F1056" s="1">
        <v>20</v>
      </c>
      <c r="G1056" s="1"/>
      <c r="H1056" s="1" t="s">
        <v>62</v>
      </c>
      <c r="I1056" s="1" t="s">
        <v>154</v>
      </c>
      <c r="J1056" s="1" t="s">
        <v>155</v>
      </c>
      <c r="K1056" s="1"/>
    </row>
    <row r="1057" s="26" customFormat="1" customHeight="1" outlineLevel="1" collapsed="1" spans="1:11">
      <c r="A1057" s="27"/>
      <c r="B1057" s="28" t="s">
        <v>631</v>
      </c>
      <c r="C1057" s="1"/>
      <c r="D1057" s="1">
        <f>SUBTOTAL(9,D1055:D1056)</f>
        <v>0</v>
      </c>
      <c r="E1057" s="1"/>
      <c r="F1057" s="1"/>
      <c r="G1057" s="1"/>
      <c r="H1057" s="1"/>
      <c r="I1057" s="1"/>
      <c r="J1057" s="1"/>
      <c r="K1057" s="1"/>
    </row>
    <row r="1058" s="26" customFormat="1" hidden="1" customHeight="1" outlineLevel="2" spans="1:11">
      <c r="A1058" s="27">
        <v>45496</v>
      </c>
      <c r="B1058" s="1" t="s">
        <v>632</v>
      </c>
      <c r="C1058" s="1" t="s">
        <v>19</v>
      </c>
      <c r="D1058" s="1">
        <v>440</v>
      </c>
      <c r="E1058" s="1"/>
      <c r="F1058" s="1"/>
      <c r="G1058" s="1"/>
      <c r="H1058" s="1"/>
      <c r="I1058" s="1"/>
      <c r="J1058" s="1"/>
      <c r="K1058" s="1"/>
    </row>
    <row r="1059" s="26" customFormat="1" customHeight="1" outlineLevel="1" collapsed="1" spans="1:11">
      <c r="A1059" s="27"/>
      <c r="B1059" s="28" t="s">
        <v>633</v>
      </c>
      <c r="C1059" s="1"/>
      <c r="D1059" s="1">
        <f>SUBTOTAL(9,D1058)</f>
        <v>440</v>
      </c>
      <c r="E1059" s="1"/>
      <c r="F1059" s="1"/>
      <c r="G1059" s="1"/>
      <c r="H1059" s="1"/>
      <c r="I1059" s="1"/>
      <c r="J1059" s="1"/>
      <c r="K1059" s="1"/>
    </row>
    <row r="1060" s="26" customFormat="1" hidden="1" customHeight="1" outlineLevel="2" spans="1:11">
      <c r="A1060" s="27">
        <v>45496</v>
      </c>
      <c r="B1060" s="1" t="s">
        <v>634</v>
      </c>
      <c r="C1060" s="1" t="s">
        <v>19</v>
      </c>
      <c r="D1060" s="1">
        <v>7800</v>
      </c>
      <c r="E1060" s="1"/>
      <c r="F1060" s="1"/>
      <c r="G1060" s="1"/>
      <c r="H1060" s="1"/>
      <c r="I1060" s="1"/>
      <c r="J1060" s="1"/>
      <c r="K1060" s="1"/>
    </row>
    <row r="1061" s="26" customFormat="1" customHeight="1" outlineLevel="1" collapsed="1" spans="1:11">
      <c r="A1061" s="27"/>
      <c r="B1061" s="28" t="s">
        <v>635</v>
      </c>
      <c r="C1061" s="1"/>
      <c r="D1061" s="1">
        <f>SUBTOTAL(9,D1060)</f>
        <v>7800</v>
      </c>
      <c r="E1061" s="1"/>
      <c r="F1061" s="1"/>
      <c r="G1061" s="1"/>
      <c r="H1061" s="1"/>
      <c r="I1061" s="1"/>
      <c r="J1061" s="1"/>
      <c r="K1061" s="1"/>
    </row>
    <row r="1062" s="26" customFormat="1" hidden="1" customHeight="1" outlineLevel="2" spans="1:11">
      <c r="A1062" s="27">
        <v>45496</v>
      </c>
      <c r="B1062" s="1" t="s">
        <v>636</v>
      </c>
      <c r="C1062" s="1" t="s">
        <v>19</v>
      </c>
      <c r="D1062" s="1">
        <v>5989</v>
      </c>
      <c r="E1062" s="1"/>
      <c r="F1062" s="1"/>
      <c r="G1062" s="1"/>
      <c r="H1062" s="1"/>
      <c r="I1062" s="1"/>
      <c r="J1062" s="1"/>
      <c r="K1062" s="1"/>
    </row>
    <row r="1063" s="26" customFormat="1" hidden="1" customHeight="1" outlineLevel="2" spans="1:11">
      <c r="A1063" s="27">
        <v>45517</v>
      </c>
      <c r="B1063" s="1" t="s">
        <v>636</v>
      </c>
      <c r="C1063" s="1" t="s">
        <v>19</v>
      </c>
      <c r="D1063" s="1">
        <f>E1063-F1063</f>
        <v>-20</v>
      </c>
      <c r="E1063" s="1"/>
      <c r="F1063" s="1">
        <v>20</v>
      </c>
      <c r="G1063" s="1"/>
      <c r="H1063" s="1" t="s">
        <v>62</v>
      </c>
      <c r="I1063" s="1" t="s">
        <v>88</v>
      </c>
      <c r="J1063" s="1" t="s">
        <v>89</v>
      </c>
      <c r="K1063" s="1"/>
    </row>
    <row r="1064" s="26" customFormat="1" hidden="1" customHeight="1" outlineLevel="2" spans="1:11">
      <c r="A1064" s="27">
        <v>45520</v>
      </c>
      <c r="B1064" s="1" t="s">
        <v>636</v>
      </c>
      <c r="C1064" s="1" t="s">
        <v>19</v>
      </c>
      <c r="D1064" s="1">
        <f>E1064-F1064</f>
        <v>-80</v>
      </c>
      <c r="E1064" s="1"/>
      <c r="F1064" s="1">
        <v>80</v>
      </c>
      <c r="G1064" s="1"/>
      <c r="H1064" s="1" t="s">
        <v>62</v>
      </c>
      <c r="I1064" s="1" t="s">
        <v>88</v>
      </c>
      <c r="J1064" s="1" t="s">
        <v>89</v>
      </c>
      <c r="K1064" s="1"/>
    </row>
    <row r="1065" s="26" customFormat="1" hidden="1" customHeight="1" outlineLevel="2" spans="1:11">
      <c r="A1065" s="27">
        <v>45636</v>
      </c>
      <c r="B1065" s="1" t="s">
        <v>636</v>
      </c>
      <c r="C1065" s="1" t="s">
        <v>19</v>
      </c>
      <c r="D1065" s="1">
        <f>E1065-F1065</f>
        <v>-100</v>
      </c>
      <c r="E1065" s="1"/>
      <c r="F1065" s="1">
        <v>100</v>
      </c>
      <c r="G1065" s="1"/>
      <c r="H1065" s="1" t="s">
        <v>158</v>
      </c>
      <c r="I1065" s="1" t="s">
        <v>157</v>
      </c>
      <c r="J1065" s="1" t="s">
        <v>89</v>
      </c>
      <c r="K1065" s="1"/>
    </row>
    <row r="1066" s="26" customFormat="1" customHeight="1" outlineLevel="1" collapsed="1" spans="1:11">
      <c r="A1066" s="27"/>
      <c r="B1066" s="28" t="s">
        <v>637</v>
      </c>
      <c r="C1066" s="1"/>
      <c r="D1066" s="1">
        <f>SUBTOTAL(9,D1062:D1065)</f>
        <v>5789</v>
      </c>
      <c r="E1066" s="1"/>
      <c r="F1066" s="1"/>
      <c r="G1066" s="1"/>
      <c r="H1066" s="1"/>
      <c r="I1066" s="1"/>
      <c r="J1066" s="1"/>
      <c r="K1066" s="1"/>
    </row>
    <row r="1067" s="26" customFormat="1" hidden="1" customHeight="1" outlineLevel="2" spans="1:11">
      <c r="A1067" s="27">
        <v>45496</v>
      </c>
      <c r="B1067" s="1" t="s">
        <v>638</v>
      </c>
      <c r="C1067" s="1" t="s">
        <v>19</v>
      </c>
      <c r="D1067" s="1">
        <v>3034</v>
      </c>
      <c r="E1067" s="1"/>
      <c r="F1067" s="1"/>
      <c r="G1067" s="1"/>
      <c r="H1067" s="1"/>
      <c r="I1067" s="1"/>
      <c r="J1067" s="1"/>
      <c r="K1067" s="1"/>
    </row>
    <row r="1068" s="26" customFormat="1" customHeight="1" outlineLevel="1" collapsed="1" spans="1:11">
      <c r="A1068" s="27"/>
      <c r="B1068" s="28" t="s">
        <v>639</v>
      </c>
      <c r="C1068" s="1"/>
      <c r="D1068" s="1">
        <f>SUBTOTAL(9,D1067)</f>
        <v>3034</v>
      </c>
      <c r="E1068" s="1"/>
      <c r="F1068" s="1"/>
      <c r="G1068" s="1"/>
      <c r="H1068" s="1"/>
      <c r="I1068" s="1"/>
      <c r="J1068" s="1"/>
      <c r="K1068" s="1"/>
    </row>
    <row r="1069" s="26" customFormat="1" hidden="1" customHeight="1" outlineLevel="2" spans="1:11">
      <c r="A1069" s="27">
        <v>45496</v>
      </c>
      <c r="B1069" s="1" t="s">
        <v>640</v>
      </c>
      <c r="C1069" s="1" t="s">
        <v>19</v>
      </c>
      <c r="D1069" s="1">
        <v>8</v>
      </c>
      <c r="E1069" s="1"/>
      <c r="F1069" s="1"/>
      <c r="G1069" s="1"/>
      <c r="H1069" s="1"/>
      <c r="I1069" s="1"/>
      <c r="J1069" s="1"/>
      <c r="K1069" s="1"/>
    </row>
    <row r="1070" s="26" customFormat="1" hidden="1" customHeight="1" outlineLevel="2" spans="1:11">
      <c r="A1070" s="27">
        <v>45661</v>
      </c>
      <c r="B1070" s="1" t="s">
        <v>640</v>
      </c>
      <c r="C1070" s="1" t="s">
        <v>19</v>
      </c>
      <c r="D1070" s="1">
        <f>E1070-F1070</f>
        <v>-8</v>
      </c>
      <c r="E1070" s="1"/>
      <c r="F1070" s="29">
        <v>8</v>
      </c>
      <c r="G1070" s="1"/>
      <c r="H1070" s="1" t="s">
        <v>38</v>
      </c>
      <c r="I1070" s="1" t="s">
        <v>39</v>
      </c>
      <c r="J1070" s="1" t="s">
        <v>39</v>
      </c>
      <c r="K1070" s="1"/>
    </row>
    <row r="1071" s="26" customFormat="1" customHeight="1" outlineLevel="1" collapsed="1" spans="1:11">
      <c r="A1071" s="27"/>
      <c r="B1071" s="28" t="s">
        <v>641</v>
      </c>
      <c r="C1071" s="1"/>
      <c r="D1071" s="1">
        <f>SUBTOTAL(9,D1069:D1070)</f>
        <v>0</v>
      </c>
      <c r="E1071" s="1"/>
      <c r="F1071" s="29"/>
      <c r="G1071" s="1"/>
      <c r="H1071" s="1"/>
      <c r="I1071" s="1"/>
      <c r="J1071" s="1"/>
      <c r="K1071" s="1"/>
    </row>
    <row r="1072" s="26" customFormat="1" hidden="1" customHeight="1" outlineLevel="2" spans="1:11">
      <c r="A1072" s="27">
        <v>45496</v>
      </c>
      <c r="B1072" s="1" t="s">
        <v>642</v>
      </c>
      <c r="C1072" s="1" t="s">
        <v>19</v>
      </c>
      <c r="D1072" s="1">
        <v>61</v>
      </c>
      <c r="E1072" s="1"/>
      <c r="F1072" s="1"/>
      <c r="G1072" s="1"/>
      <c r="H1072" s="1"/>
      <c r="I1072" s="1"/>
      <c r="J1072" s="1"/>
      <c r="K1072" s="1"/>
    </row>
    <row r="1073" s="26" customFormat="1" hidden="1" customHeight="1" outlineLevel="2" spans="1:11">
      <c r="A1073" s="27">
        <v>45661</v>
      </c>
      <c r="B1073" s="1" t="s">
        <v>642</v>
      </c>
      <c r="C1073" s="1" t="s">
        <v>19</v>
      </c>
      <c r="D1073" s="1">
        <f>E1073-F1073</f>
        <v>-5</v>
      </c>
      <c r="E1073" s="1"/>
      <c r="F1073" s="29">
        <v>5</v>
      </c>
      <c r="G1073" s="1"/>
      <c r="H1073" s="1" t="s">
        <v>38</v>
      </c>
      <c r="I1073" s="1" t="s">
        <v>39</v>
      </c>
      <c r="J1073" s="1" t="s">
        <v>39</v>
      </c>
      <c r="K1073" s="1"/>
    </row>
    <row r="1074" s="26" customFormat="1" customHeight="1" outlineLevel="1" collapsed="1" spans="1:11">
      <c r="A1074" s="27"/>
      <c r="B1074" s="28" t="s">
        <v>643</v>
      </c>
      <c r="C1074" s="1"/>
      <c r="D1074" s="1">
        <f>SUBTOTAL(9,D1072:D1073)</f>
        <v>56</v>
      </c>
      <c r="E1074" s="1"/>
      <c r="F1074" s="29"/>
      <c r="G1074" s="1"/>
      <c r="H1074" s="1"/>
      <c r="I1074" s="1"/>
      <c r="J1074" s="1"/>
      <c r="K1074" s="1"/>
    </row>
    <row r="1075" s="26" customFormat="1" hidden="1" customHeight="1" outlineLevel="2" spans="1:11">
      <c r="A1075" s="27">
        <v>45496</v>
      </c>
      <c r="B1075" s="1" t="s">
        <v>644</v>
      </c>
      <c r="C1075" s="1" t="s">
        <v>19</v>
      </c>
      <c r="D1075" s="1">
        <v>16</v>
      </c>
      <c r="E1075" s="1"/>
      <c r="F1075" s="1"/>
      <c r="G1075" s="1"/>
      <c r="H1075" s="1"/>
      <c r="I1075" s="1"/>
      <c r="J1075" s="1"/>
      <c r="K1075" s="1"/>
    </row>
    <row r="1076" s="26" customFormat="1" customHeight="1" outlineLevel="1" collapsed="1" spans="1:11">
      <c r="A1076" s="27"/>
      <c r="B1076" s="28" t="s">
        <v>645</v>
      </c>
      <c r="C1076" s="1"/>
      <c r="D1076" s="1">
        <f>SUBTOTAL(9,D1075)</f>
        <v>16</v>
      </c>
      <c r="E1076" s="1"/>
      <c r="F1076" s="1"/>
      <c r="G1076" s="1"/>
      <c r="H1076" s="1"/>
      <c r="I1076" s="1"/>
      <c r="J1076" s="1"/>
      <c r="K1076" s="1"/>
    </row>
    <row r="1077" s="26" customFormat="1" hidden="1" customHeight="1" outlineLevel="2" spans="1:11">
      <c r="A1077" s="27">
        <v>45496</v>
      </c>
      <c r="B1077" s="1" t="s">
        <v>646</v>
      </c>
      <c r="C1077" s="1" t="s">
        <v>19</v>
      </c>
      <c r="D1077" s="1">
        <v>102</v>
      </c>
      <c r="E1077" s="1"/>
      <c r="F1077" s="1"/>
      <c r="G1077" s="1"/>
      <c r="H1077" s="1"/>
      <c r="I1077" s="1"/>
      <c r="J1077" s="1"/>
      <c r="K1077" s="1"/>
    </row>
    <row r="1078" s="26" customFormat="1" hidden="1" customHeight="1" outlineLevel="2" spans="1:11">
      <c r="A1078" s="27">
        <v>45661</v>
      </c>
      <c r="B1078" s="1" t="s">
        <v>646</v>
      </c>
      <c r="C1078" s="1" t="s">
        <v>19</v>
      </c>
      <c r="D1078" s="1">
        <f>E1078-F1078</f>
        <v>-5</v>
      </c>
      <c r="E1078" s="1"/>
      <c r="F1078" s="29">
        <v>5</v>
      </c>
      <c r="G1078" s="1"/>
      <c r="H1078" s="1" t="s">
        <v>38</v>
      </c>
      <c r="I1078" s="1" t="s">
        <v>39</v>
      </c>
      <c r="J1078" s="1" t="s">
        <v>39</v>
      </c>
      <c r="K1078" s="1"/>
    </row>
    <row r="1079" s="26" customFormat="1" hidden="1" customHeight="1" outlineLevel="2" spans="1:11">
      <c r="A1079" s="27">
        <v>45661</v>
      </c>
      <c r="B1079" s="1" t="s">
        <v>646</v>
      </c>
      <c r="C1079" s="1" t="s">
        <v>19</v>
      </c>
      <c r="D1079" s="1">
        <f>E1079-F1079</f>
        <v>-7</v>
      </c>
      <c r="E1079" s="1"/>
      <c r="F1079" s="29">
        <v>7</v>
      </c>
      <c r="G1079" s="1"/>
      <c r="H1079" s="1" t="s">
        <v>38</v>
      </c>
      <c r="I1079" s="1" t="s">
        <v>39</v>
      </c>
      <c r="J1079" s="1" t="s">
        <v>39</v>
      </c>
      <c r="K1079" s="1"/>
    </row>
    <row r="1080" s="26" customFormat="1" hidden="1" customHeight="1" outlineLevel="2" spans="1:11">
      <c r="A1080" s="27">
        <v>45661</v>
      </c>
      <c r="B1080" s="1" t="s">
        <v>646</v>
      </c>
      <c r="C1080" s="1" t="s">
        <v>19</v>
      </c>
      <c r="D1080" s="1">
        <f>E1080-F1080</f>
        <v>-3</v>
      </c>
      <c r="E1080" s="1"/>
      <c r="F1080" s="29">
        <v>3</v>
      </c>
      <c r="G1080" s="1"/>
      <c r="H1080" s="1" t="s">
        <v>38</v>
      </c>
      <c r="I1080" s="1" t="s">
        <v>39</v>
      </c>
      <c r="J1080" s="1" t="s">
        <v>39</v>
      </c>
      <c r="K1080" s="1"/>
    </row>
    <row r="1081" s="26" customFormat="1" customHeight="1" outlineLevel="1" collapsed="1" spans="1:11">
      <c r="A1081" s="27"/>
      <c r="B1081" s="28" t="s">
        <v>647</v>
      </c>
      <c r="C1081" s="1"/>
      <c r="D1081" s="1">
        <f>SUBTOTAL(9,D1077:D1080)</f>
        <v>87</v>
      </c>
      <c r="E1081" s="1"/>
      <c r="F1081" s="29"/>
      <c r="G1081" s="1"/>
      <c r="H1081" s="1"/>
      <c r="I1081" s="1"/>
      <c r="J1081" s="1"/>
      <c r="K1081" s="1"/>
    </row>
    <row r="1082" s="26" customFormat="1" hidden="1" customHeight="1" outlineLevel="2" spans="1:11">
      <c r="A1082" s="27">
        <v>45496</v>
      </c>
      <c r="B1082" s="1" t="s">
        <v>648</v>
      </c>
      <c r="C1082" s="1" t="s">
        <v>19</v>
      </c>
      <c r="D1082" s="1">
        <v>35</v>
      </c>
      <c r="E1082" s="1"/>
      <c r="F1082" s="1"/>
      <c r="G1082" s="1"/>
      <c r="H1082" s="1"/>
      <c r="I1082" s="1"/>
      <c r="J1082" s="1"/>
      <c r="K1082" s="1"/>
    </row>
    <row r="1083" s="26" customFormat="1" customHeight="1" outlineLevel="1" collapsed="1" spans="1:11">
      <c r="A1083" s="27"/>
      <c r="B1083" s="28" t="s">
        <v>649</v>
      </c>
      <c r="C1083" s="1"/>
      <c r="D1083" s="1">
        <f>SUBTOTAL(9,D1082)</f>
        <v>35</v>
      </c>
      <c r="E1083" s="1"/>
      <c r="F1083" s="1"/>
      <c r="G1083" s="1"/>
      <c r="H1083" s="1"/>
      <c r="I1083" s="1"/>
      <c r="J1083" s="1"/>
      <c r="K1083" s="1"/>
    </row>
    <row r="1084" s="26" customFormat="1" hidden="1" customHeight="1" outlineLevel="2" spans="1:11">
      <c r="A1084" s="27">
        <v>45496</v>
      </c>
      <c r="B1084" s="1" t="s">
        <v>650</v>
      </c>
      <c r="C1084" s="1" t="s">
        <v>19</v>
      </c>
      <c r="D1084" s="1">
        <v>178</v>
      </c>
      <c r="E1084" s="1"/>
      <c r="F1084" s="1"/>
      <c r="G1084" s="1"/>
      <c r="H1084" s="1"/>
      <c r="I1084" s="1"/>
      <c r="J1084" s="1"/>
      <c r="K1084" s="1"/>
    </row>
    <row r="1085" s="26" customFormat="1" hidden="1" customHeight="1" outlineLevel="2" spans="1:11">
      <c r="A1085" s="27">
        <v>45509</v>
      </c>
      <c r="B1085" s="1" t="s">
        <v>650</v>
      </c>
      <c r="C1085" s="1" t="s">
        <v>19</v>
      </c>
      <c r="D1085" s="1">
        <f>E1085-F1085</f>
        <v>-2</v>
      </c>
      <c r="E1085" s="1"/>
      <c r="F1085" s="1">
        <v>2</v>
      </c>
      <c r="G1085" s="1"/>
      <c r="H1085" s="1" t="s">
        <v>62</v>
      </c>
      <c r="I1085" s="1" t="s">
        <v>88</v>
      </c>
      <c r="J1085" s="1" t="s">
        <v>89</v>
      </c>
      <c r="K1085" s="1"/>
    </row>
    <row r="1086" s="26" customFormat="1" hidden="1" customHeight="1" outlineLevel="2" spans="1:11">
      <c r="A1086" s="27">
        <v>45533</v>
      </c>
      <c r="B1086" s="1" t="s">
        <v>650</v>
      </c>
      <c r="C1086" s="1" t="s">
        <v>19</v>
      </c>
      <c r="D1086" s="1">
        <f>E1086-F1086</f>
        <v>-1</v>
      </c>
      <c r="E1086" s="1"/>
      <c r="F1086" s="1">
        <v>1</v>
      </c>
      <c r="G1086" s="1"/>
      <c r="H1086" s="1" t="s">
        <v>62</v>
      </c>
      <c r="I1086" s="1" t="s">
        <v>88</v>
      </c>
      <c r="J1086" s="1" t="s">
        <v>89</v>
      </c>
      <c r="K1086" s="1"/>
    </row>
    <row r="1087" s="26" customFormat="1" hidden="1" customHeight="1" outlineLevel="2" spans="1:11">
      <c r="A1087" s="27">
        <v>45661</v>
      </c>
      <c r="B1087" s="1" t="s">
        <v>650</v>
      </c>
      <c r="C1087" s="1" t="s">
        <v>19</v>
      </c>
      <c r="D1087" s="1">
        <f>E1087-F1087</f>
        <v>-2</v>
      </c>
      <c r="E1087" s="1"/>
      <c r="F1087" s="29">
        <v>2</v>
      </c>
      <c r="G1087" s="1"/>
      <c r="H1087" s="1" t="s">
        <v>38</v>
      </c>
      <c r="I1087" s="1" t="s">
        <v>39</v>
      </c>
      <c r="J1087" s="1" t="s">
        <v>39</v>
      </c>
      <c r="K1087" s="1"/>
    </row>
    <row r="1088" s="26" customFormat="1" customHeight="1" outlineLevel="1" collapsed="1" spans="1:11">
      <c r="A1088" s="27"/>
      <c r="B1088" s="28" t="s">
        <v>651</v>
      </c>
      <c r="C1088" s="1"/>
      <c r="D1088" s="1">
        <f>SUBTOTAL(9,D1084:D1087)</f>
        <v>173</v>
      </c>
      <c r="E1088" s="1"/>
      <c r="F1088" s="29"/>
      <c r="G1088" s="1"/>
      <c r="H1088" s="1"/>
      <c r="I1088" s="1"/>
      <c r="J1088" s="1"/>
      <c r="K1088" s="1"/>
    </row>
    <row r="1089" s="26" customFormat="1" hidden="1" customHeight="1" outlineLevel="2" spans="1:11">
      <c r="A1089" s="27">
        <v>45496</v>
      </c>
      <c r="B1089" s="1" t="s">
        <v>652</v>
      </c>
      <c r="C1089" s="1" t="s">
        <v>19</v>
      </c>
      <c r="D1089" s="1">
        <v>15</v>
      </c>
      <c r="E1089" s="1"/>
      <c r="F1089" s="1"/>
      <c r="G1089" s="1"/>
      <c r="H1089" s="1"/>
      <c r="I1089" s="1"/>
      <c r="J1089" s="1"/>
      <c r="K1089" s="1"/>
    </row>
    <row r="1090" s="26" customFormat="1" customHeight="1" outlineLevel="1" collapsed="1" spans="1:11">
      <c r="A1090" s="27"/>
      <c r="B1090" s="28" t="s">
        <v>653</v>
      </c>
      <c r="C1090" s="1"/>
      <c r="D1090" s="1">
        <f>SUBTOTAL(9,D1089)</f>
        <v>15</v>
      </c>
      <c r="E1090" s="1"/>
      <c r="F1090" s="1"/>
      <c r="G1090" s="1"/>
      <c r="H1090" s="1"/>
      <c r="I1090" s="1"/>
      <c r="J1090" s="1"/>
      <c r="K1090" s="1"/>
    </row>
    <row r="1091" s="26" customFormat="1" hidden="1" customHeight="1" outlineLevel="2" spans="1:11">
      <c r="A1091" s="27">
        <v>45496</v>
      </c>
      <c r="B1091" s="1" t="s">
        <v>654</v>
      </c>
      <c r="C1091" s="1" t="s">
        <v>19</v>
      </c>
      <c r="D1091" s="1">
        <v>19</v>
      </c>
      <c r="E1091" s="1"/>
      <c r="F1091" s="1"/>
      <c r="G1091" s="1"/>
      <c r="H1091" s="1"/>
      <c r="I1091" s="1"/>
      <c r="J1091" s="1"/>
      <c r="K1091" s="1"/>
    </row>
    <row r="1092" s="26" customFormat="1" customHeight="1" outlineLevel="1" collapsed="1" spans="1:11">
      <c r="A1092" s="27"/>
      <c r="B1092" s="28" t="s">
        <v>655</v>
      </c>
      <c r="C1092" s="1"/>
      <c r="D1092" s="1">
        <f>SUBTOTAL(9,D1091)</f>
        <v>19</v>
      </c>
      <c r="E1092" s="1"/>
      <c r="F1092" s="1"/>
      <c r="G1092" s="1"/>
      <c r="H1092" s="1"/>
      <c r="I1092" s="1"/>
      <c r="J1092" s="1"/>
      <c r="K1092" s="1"/>
    </row>
    <row r="1093" s="26" customFormat="1" hidden="1" customHeight="1" outlineLevel="2" spans="1:11">
      <c r="A1093" s="27">
        <v>45496</v>
      </c>
      <c r="B1093" s="1" t="s">
        <v>656</v>
      </c>
      <c r="C1093" s="1" t="s">
        <v>19</v>
      </c>
      <c r="D1093" s="1">
        <v>29</v>
      </c>
      <c r="E1093" s="1"/>
      <c r="F1093" s="1"/>
      <c r="G1093" s="1"/>
      <c r="H1093" s="1"/>
      <c r="I1093" s="1"/>
      <c r="J1093" s="1"/>
      <c r="K1093" s="1"/>
    </row>
    <row r="1094" s="26" customFormat="1" hidden="1" customHeight="1" outlineLevel="2" spans="1:11">
      <c r="A1094" s="27">
        <v>45513</v>
      </c>
      <c r="B1094" s="1" t="s">
        <v>656</v>
      </c>
      <c r="C1094" s="1" t="s">
        <v>19</v>
      </c>
      <c r="D1094" s="1">
        <f>E1094-F1094</f>
        <v>-2</v>
      </c>
      <c r="E1094" s="1"/>
      <c r="F1094" s="1">
        <v>2</v>
      </c>
      <c r="G1094" s="1"/>
      <c r="H1094" s="1" t="s">
        <v>62</v>
      </c>
      <c r="I1094" s="1" t="s">
        <v>88</v>
      </c>
      <c r="J1094" s="1" t="s">
        <v>89</v>
      </c>
      <c r="K1094" s="1"/>
    </row>
    <row r="1095" s="26" customFormat="1" customHeight="1" outlineLevel="1" collapsed="1" spans="1:11">
      <c r="A1095" s="27"/>
      <c r="B1095" s="28" t="s">
        <v>657</v>
      </c>
      <c r="C1095" s="1"/>
      <c r="D1095" s="1">
        <f>SUBTOTAL(9,D1093:D1094)</f>
        <v>27</v>
      </c>
      <c r="E1095" s="1"/>
      <c r="F1095" s="1"/>
      <c r="G1095" s="1"/>
      <c r="H1095" s="1"/>
      <c r="I1095" s="1"/>
      <c r="J1095" s="1"/>
      <c r="K1095" s="1"/>
    </row>
    <row r="1096" s="26" customFormat="1" hidden="1" customHeight="1" outlineLevel="2" spans="1:11">
      <c r="A1096" s="27">
        <v>45496</v>
      </c>
      <c r="B1096" s="1" t="s">
        <v>658</v>
      </c>
      <c r="C1096" s="1" t="s">
        <v>19</v>
      </c>
      <c r="D1096" s="1">
        <v>89</v>
      </c>
      <c r="E1096" s="1"/>
      <c r="F1096" s="1"/>
      <c r="G1096" s="1"/>
      <c r="H1096" s="1"/>
      <c r="I1096" s="1"/>
      <c r="J1096" s="1"/>
      <c r="K1096" s="1"/>
    </row>
    <row r="1097" s="26" customFormat="1" customHeight="1" outlineLevel="1" collapsed="1" spans="1:11">
      <c r="A1097" s="27"/>
      <c r="B1097" s="28" t="s">
        <v>659</v>
      </c>
      <c r="C1097" s="1"/>
      <c r="D1097" s="1">
        <f>SUBTOTAL(9,D1096)</f>
        <v>89</v>
      </c>
      <c r="E1097" s="1"/>
      <c r="F1097" s="1"/>
      <c r="G1097" s="1"/>
      <c r="H1097" s="1"/>
      <c r="I1097" s="1"/>
      <c r="J1097" s="1"/>
      <c r="K1097" s="1"/>
    </row>
    <row r="1098" s="26" customFormat="1" hidden="1" customHeight="1" outlineLevel="2" spans="1:11">
      <c r="A1098" s="27">
        <v>45496</v>
      </c>
      <c r="B1098" s="1" t="s">
        <v>660</v>
      </c>
      <c r="C1098" s="1" t="s">
        <v>19</v>
      </c>
      <c r="D1098" s="1">
        <v>47</v>
      </c>
      <c r="E1098" s="1"/>
      <c r="F1098" s="1"/>
      <c r="G1098" s="1"/>
      <c r="H1098" s="1"/>
      <c r="I1098" s="1"/>
      <c r="J1098" s="1"/>
      <c r="K1098" s="1"/>
    </row>
    <row r="1099" s="26" customFormat="1" hidden="1" customHeight="1" outlineLevel="2" spans="1:11">
      <c r="A1099" s="27">
        <v>45500</v>
      </c>
      <c r="B1099" s="1" t="s">
        <v>660</v>
      </c>
      <c r="C1099" s="1" t="s">
        <v>19</v>
      </c>
      <c r="D1099" s="1">
        <f>E1099-F1099</f>
        <v>-2</v>
      </c>
      <c r="E1099" s="1"/>
      <c r="F1099" s="1">
        <v>2</v>
      </c>
      <c r="G1099" s="1"/>
      <c r="H1099" s="1" t="s">
        <v>62</v>
      </c>
      <c r="I1099" s="1" t="s">
        <v>88</v>
      </c>
      <c r="J1099" s="1" t="s">
        <v>89</v>
      </c>
      <c r="K1099" s="1"/>
    </row>
    <row r="1100" s="26" customFormat="1" hidden="1" customHeight="1" outlineLevel="2" spans="1:11">
      <c r="A1100" s="27">
        <v>45661</v>
      </c>
      <c r="B1100" s="1" t="s">
        <v>660</v>
      </c>
      <c r="C1100" s="1" t="s">
        <v>19</v>
      </c>
      <c r="D1100" s="1">
        <f>E1100-F1100</f>
        <v>-25</v>
      </c>
      <c r="E1100" s="1"/>
      <c r="F1100" s="29">
        <v>25</v>
      </c>
      <c r="G1100" s="1"/>
      <c r="H1100" s="1" t="s">
        <v>38</v>
      </c>
      <c r="I1100" s="1" t="s">
        <v>39</v>
      </c>
      <c r="J1100" s="1" t="s">
        <v>39</v>
      </c>
      <c r="K1100" s="1"/>
    </row>
    <row r="1101" s="26" customFormat="1" customHeight="1" outlineLevel="1" collapsed="1" spans="1:11">
      <c r="A1101" s="27"/>
      <c r="B1101" s="28" t="s">
        <v>661</v>
      </c>
      <c r="C1101" s="1"/>
      <c r="D1101" s="1">
        <f>SUBTOTAL(9,D1098:D1100)</f>
        <v>20</v>
      </c>
      <c r="E1101" s="1"/>
      <c r="F1101" s="29"/>
      <c r="G1101" s="1"/>
      <c r="H1101" s="1"/>
      <c r="I1101" s="1"/>
      <c r="J1101" s="1"/>
      <c r="K1101" s="1"/>
    </row>
    <row r="1102" s="26" customFormat="1" hidden="1" customHeight="1" outlineLevel="2" spans="1:11">
      <c r="A1102" s="27">
        <v>45496</v>
      </c>
      <c r="B1102" s="1" t="s">
        <v>662</v>
      </c>
      <c r="C1102" s="1" t="s">
        <v>19</v>
      </c>
      <c r="D1102" s="1">
        <v>128</v>
      </c>
      <c r="E1102" s="1"/>
      <c r="F1102" s="1"/>
      <c r="G1102" s="1"/>
      <c r="H1102" s="1"/>
      <c r="I1102" s="1"/>
      <c r="J1102" s="1"/>
      <c r="K1102" s="1"/>
    </row>
    <row r="1103" s="26" customFormat="1" customHeight="1" outlineLevel="1" collapsed="1" spans="1:11">
      <c r="A1103" s="27"/>
      <c r="B1103" s="28" t="s">
        <v>663</v>
      </c>
      <c r="C1103" s="1"/>
      <c r="D1103" s="1">
        <f>SUBTOTAL(9,D1102)</f>
        <v>128</v>
      </c>
      <c r="E1103" s="1"/>
      <c r="F1103" s="1"/>
      <c r="G1103" s="1"/>
      <c r="H1103" s="1"/>
      <c r="I1103" s="1"/>
      <c r="J1103" s="1"/>
      <c r="K1103" s="1"/>
    </row>
    <row r="1104" s="26" customFormat="1" hidden="1" customHeight="1" outlineLevel="2" spans="1:11">
      <c r="A1104" s="27">
        <v>45496</v>
      </c>
      <c r="B1104" s="1" t="s">
        <v>664</v>
      </c>
      <c r="C1104" s="1" t="s">
        <v>19</v>
      </c>
      <c r="D1104" s="1">
        <v>9</v>
      </c>
      <c r="E1104" s="1"/>
      <c r="F1104" s="1"/>
      <c r="G1104" s="1"/>
      <c r="H1104" s="1"/>
      <c r="I1104" s="1"/>
      <c r="J1104" s="1"/>
      <c r="K1104" s="1"/>
    </row>
    <row r="1105" s="26" customFormat="1" customHeight="1" outlineLevel="1" collapsed="1" spans="1:11">
      <c r="A1105" s="27"/>
      <c r="B1105" s="28" t="s">
        <v>665</v>
      </c>
      <c r="C1105" s="1"/>
      <c r="D1105" s="1">
        <f>SUBTOTAL(9,D1104)</f>
        <v>9</v>
      </c>
      <c r="E1105" s="1"/>
      <c r="F1105" s="1"/>
      <c r="G1105" s="1"/>
      <c r="H1105" s="1"/>
      <c r="I1105" s="1"/>
      <c r="J1105" s="1"/>
      <c r="K1105" s="1"/>
    </row>
    <row r="1106" s="26" customFormat="1" hidden="1" customHeight="1" outlineLevel="2" spans="1:11">
      <c r="A1106" s="27">
        <v>45496</v>
      </c>
      <c r="B1106" s="1" t="s">
        <v>666</v>
      </c>
      <c r="C1106" s="1" t="s">
        <v>19</v>
      </c>
      <c r="D1106" s="1">
        <v>136</v>
      </c>
      <c r="E1106" s="1"/>
      <c r="F1106" s="1"/>
      <c r="G1106" s="1"/>
      <c r="H1106" s="1"/>
      <c r="I1106" s="1"/>
      <c r="J1106" s="1"/>
      <c r="K1106" s="1"/>
    </row>
    <row r="1107" s="26" customFormat="1" hidden="1" customHeight="1" outlineLevel="2" spans="1:11">
      <c r="A1107" s="27">
        <v>45661</v>
      </c>
      <c r="B1107" s="1" t="s">
        <v>666</v>
      </c>
      <c r="C1107" s="1" t="s">
        <v>19</v>
      </c>
      <c r="D1107" s="1">
        <f>E1107-F1107</f>
        <v>-10</v>
      </c>
      <c r="E1107" s="1"/>
      <c r="F1107" s="29">
        <v>10</v>
      </c>
      <c r="G1107" s="1"/>
      <c r="H1107" s="1" t="s">
        <v>38</v>
      </c>
      <c r="I1107" s="1" t="s">
        <v>39</v>
      </c>
      <c r="J1107" s="1" t="s">
        <v>39</v>
      </c>
      <c r="K1107" s="1"/>
    </row>
    <row r="1108" s="26" customFormat="1" hidden="1" customHeight="1" outlineLevel="2" spans="1:11">
      <c r="A1108" s="27">
        <v>45661</v>
      </c>
      <c r="B1108" s="1" t="s">
        <v>666</v>
      </c>
      <c r="C1108" s="1" t="s">
        <v>19</v>
      </c>
      <c r="D1108" s="1">
        <f>E1108-F1108</f>
        <v>-7</v>
      </c>
      <c r="E1108" s="1"/>
      <c r="F1108" s="29">
        <v>7</v>
      </c>
      <c r="G1108" s="1"/>
      <c r="H1108" s="1" t="s">
        <v>38</v>
      </c>
      <c r="I1108" s="1" t="s">
        <v>39</v>
      </c>
      <c r="J1108" s="1" t="s">
        <v>39</v>
      </c>
      <c r="K1108" s="1"/>
    </row>
    <row r="1109" s="26" customFormat="1" hidden="1" customHeight="1" outlineLevel="2" spans="1:11">
      <c r="A1109" s="27">
        <v>45661</v>
      </c>
      <c r="B1109" s="1" t="s">
        <v>666</v>
      </c>
      <c r="C1109" s="1" t="s">
        <v>19</v>
      </c>
      <c r="D1109" s="1">
        <f>E1109-F1109</f>
        <v>-10</v>
      </c>
      <c r="E1109" s="1"/>
      <c r="F1109" s="29">
        <v>10</v>
      </c>
      <c r="G1109" s="1"/>
      <c r="H1109" s="1" t="s">
        <v>38</v>
      </c>
      <c r="I1109" s="1" t="s">
        <v>39</v>
      </c>
      <c r="J1109" s="1" t="s">
        <v>39</v>
      </c>
      <c r="K1109" s="1"/>
    </row>
    <row r="1110" s="26" customFormat="1" hidden="1" customHeight="1" outlineLevel="2" spans="1:11">
      <c r="A1110" s="27">
        <v>45661</v>
      </c>
      <c r="B1110" s="1" t="s">
        <v>666</v>
      </c>
      <c r="C1110" s="1" t="s">
        <v>19</v>
      </c>
      <c r="D1110" s="1">
        <f>E1110-F1110</f>
        <v>-6</v>
      </c>
      <c r="E1110" s="1"/>
      <c r="F1110" s="29">
        <v>6</v>
      </c>
      <c r="G1110" s="1"/>
      <c r="H1110" s="1" t="s">
        <v>38</v>
      </c>
      <c r="I1110" s="1" t="s">
        <v>39</v>
      </c>
      <c r="J1110" s="1" t="s">
        <v>39</v>
      </c>
      <c r="K1110" s="1"/>
    </row>
    <row r="1111" s="26" customFormat="1" hidden="1" customHeight="1" outlineLevel="2" spans="1:11">
      <c r="A1111" s="27">
        <v>45661</v>
      </c>
      <c r="B1111" s="1" t="s">
        <v>666</v>
      </c>
      <c r="C1111" s="1" t="s">
        <v>19</v>
      </c>
      <c r="D1111" s="1">
        <f>E1111-F1111</f>
        <v>-8</v>
      </c>
      <c r="E1111" s="1"/>
      <c r="F1111" s="29">
        <v>8</v>
      </c>
      <c r="G1111" s="1"/>
      <c r="H1111" s="1" t="s">
        <v>38</v>
      </c>
      <c r="I1111" s="1" t="s">
        <v>39</v>
      </c>
      <c r="J1111" s="1" t="s">
        <v>39</v>
      </c>
      <c r="K1111" s="1"/>
    </row>
    <row r="1112" s="26" customFormat="1" customHeight="1" outlineLevel="1" collapsed="1" spans="1:11">
      <c r="A1112" s="27"/>
      <c r="B1112" s="28" t="s">
        <v>667</v>
      </c>
      <c r="C1112" s="1"/>
      <c r="D1112" s="1">
        <f>SUBTOTAL(9,D1106:D1111)</f>
        <v>95</v>
      </c>
      <c r="E1112" s="1"/>
      <c r="F1112" s="29"/>
      <c r="G1112" s="1"/>
      <c r="H1112" s="1"/>
      <c r="I1112" s="1"/>
      <c r="J1112" s="1"/>
      <c r="K1112" s="1"/>
    </row>
    <row r="1113" s="26" customFormat="1" hidden="1" customHeight="1" outlineLevel="2" spans="1:11">
      <c r="A1113" s="27">
        <v>45496</v>
      </c>
      <c r="B1113" s="1" t="s">
        <v>668</v>
      </c>
      <c r="C1113" s="1" t="s">
        <v>19</v>
      </c>
      <c r="D1113" s="1">
        <v>13</v>
      </c>
      <c r="E1113" s="1"/>
      <c r="F1113" s="1"/>
      <c r="G1113" s="1"/>
      <c r="H1113" s="1"/>
      <c r="I1113" s="1"/>
      <c r="J1113" s="1"/>
      <c r="K1113" s="1"/>
    </row>
    <row r="1114" s="26" customFormat="1" customHeight="1" outlineLevel="1" collapsed="1" spans="1:11">
      <c r="A1114" s="27"/>
      <c r="B1114" s="28" t="s">
        <v>669</v>
      </c>
      <c r="C1114" s="1"/>
      <c r="D1114" s="1">
        <f>SUBTOTAL(9,D1113)</f>
        <v>13</v>
      </c>
      <c r="E1114" s="1"/>
      <c r="F1114" s="1"/>
      <c r="G1114" s="1"/>
      <c r="H1114" s="1"/>
      <c r="I1114" s="1"/>
      <c r="J1114" s="1"/>
      <c r="K1114" s="1"/>
    </row>
    <row r="1115" s="26" customFormat="1" hidden="1" customHeight="1" outlineLevel="2" spans="1:11">
      <c r="A1115" s="27">
        <v>45496</v>
      </c>
      <c r="B1115" s="1" t="s">
        <v>670</v>
      </c>
      <c r="C1115" s="1" t="s">
        <v>19</v>
      </c>
      <c r="D1115" s="1">
        <v>1</v>
      </c>
      <c r="E1115" s="1"/>
      <c r="F1115" s="1"/>
      <c r="G1115" s="1"/>
      <c r="H1115" s="1"/>
      <c r="I1115" s="1"/>
      <c r="J1115" s="1"/>
      <c r="K1115" s="1"/>
    </row>
    <row r="1116" s="26" customFormat="1" hidden="1" customHeight="1" outlineLevel="2" spans="1:11">
      <c r="A1116" s="27">
        <v>45496</v>
      </c>
      <c r="B1116" s="1" t="s">
        <v>670</v>
      </c>
      <c r="C1116" s="1" t="s">
        <v>19</v>
      </c>
      <c r="D1116" s="1">
        <v>21</v>
      </c>
      <c r="E1116" s="1"/>
      <c r="F1116" s="1"/>
      <c r="G1116" s="1"/>
      <c r="H1116" s="1"/>
      <c r="I1116" s="1"/>
      <c r="J1116" s="1"/>
      <c r="K1116" s="1"/>
    </row>
    <row r="1117" s="26" customFormat="1" hidden="1" customHeight="1" outlineLevel="2" spans="1:11">
      <c r="A1117" s="27">
        <v>45496</v>
      </c>
      <c r="B1117" s="1" t="s">
        <v>670</v>
      </c>
      <c r="C1117" s="1" t="s">
        <v>19</v>
      </c>
      <c r="D1117" s="1">
        <f>E1117-F1117</f>
        <v>-18</v>
      </c>
      <c r="E1117" s="1"/>
      <c r="F1117" s="1">
        <v>18</v>
      </c>
      <c r="G1117" s="1"/>
      <c r="H1117" s="1" t="s">
        <v>174</v>
      </c>
      <c r="I1117" s="1" t="s">
        <v>15</v>
      </c>
      <c r="J1117" s="1" t="s">
        <v>16</v>
      </c>
      <c r="K1117" s="1"/>
    </row>
    <row r="1118" s="26" customFormat="1" hidden="1" customHeight="1" outlineLevel="2" spans="1:11">
      <c r="A1118" s="27">
        <v>45560</v>
      </c>
      <c r="B1118" s="1" t="s">
        <v>670</v>
      </c>
      <c r="C1118" s="1" t="s">
        <v>19</v>
      </c>
      <c r="D1118" s="1">
        <f>E1118-F1118</f>
        <v>-1</v>
      </c>
      <c r="E1118" s="1"/>
      <c r="F1118" s="1">
        <v>1</v>
      </c>
      <c r="G1118" s="1"/>
      <c r="H1118" s="1" t="s">
        <v>156</v>
      </c>
      <c r="I1118" s="1" t="s">
        <v>157</v>
      </c>
      <c r="J1118" s="1" t="s">
        <v>89</v>
      </c>
      <c r="K1118" s="1"/>
    </row>
    <row r="1119" s="26" customFormat="1" hidden="1" customHeight="1" outlineLevel="2" spans="1:11">
      <c r="A1119" s="27">
        <v>45594</v>
      </c>
      <c r="B1119" s="1" t="s">
        <v>670</v>
      </c>
      <c r="C1119" s="1" t="s">
        <v>19</v>
      </c>
      <c r="D1119" s="1">
        <f>E1119-F1119</f>
        <v>-3</v>
      </c>
      <c r="E1119" s="1"/>
      <c r="F1119" s="1">
        <v>3</v>
      </c>
      <c r="G1119" s="1"/>
      <c r="H1119" s="1" t="s">
        <v>156</v>
      </c>
      <c r="I1119" s="1" t="s">
        <v>157</v>
      </c>
      <c r="J1119" s="1" t="s">
        <v>89</v>
      </c>
      <c r="K1119" s="1"/>
    </row>
    <row r="1120" s="26" customFormat="1" customHeight="1" outlineLevel="1" collapsed="1" spans="1:11">
      <c r="A1120" s="27"/>
      <c r="B1120" s="28" t="s">
        <v>671</v>
      </c>
      <c r="C1120" s="1"/>
      <c r="D1120" s="1">
        <f>SUBTOTAL(9,D1115:D1119)</f>
        <v>0</v>
      </c>
      <c r="E1120" s="1"/>
      <c r="F1120" s="1"/>
      <c r="G1120" s="1"/>
      <c r="H1120" s="1"/>
      <c r="I1120" s="1"/>
      <c r="J1120" s="1"/>
      <c r="K1120" s="1"/>
    </row>
    <row r="1121" s="26" customFormat="1" hidden="1" customHeight="1" outlineLevel="2" spans="1:11">
      <c r="A1121" s="27">
        <v>45496</v>
      </c>
      <c r="B1121" s="1" t="s">
        <v>672</v>
      </c>
      <c r="C1121" s="1" t="s">
        <v>19</v>
      </c>
      <c r="D1121" s="1">
        <v>11</v>
      </c>
      <c r="E1121" s="1"/>
      <c r="F1121" s="1"/>
      <c r="G1121" s="1"/>
      <c r="H1121" s="1"/>
      <c r="I1121" s="1"/>
      <c r="J1121" s="1"/>
      <c r="K1121" s="1"/>
    </row>
    <row r="1122" s="26" customFormat="1" hidden="1" customHeight="1" outlineLevel="2" spans="1:11">
      <c r="A1122" s="27">
        <v>45508</v>
      </c>
      <c r="B1122" s="1" t="s">
        <v>672</v>
      </c>
      <c r="C1122" s="1" t="s">
        <v>19</v>
      </c>
      <c r="D1122" s="1">
        <f t="shared" ref="D1122:D1128" si="18">E1122-F1122</f>
        <v>50</v>
      </c>
      <c r="E1122" s="1">
        <v>50</v>
      </c>
      <c r="F1122" s="1"/>
      <c r="G1122" s="1" t="s">
        <v>13</v>
      </c>
      <c r="H1122" s="1"/>
      <c r="I1122" s="1"/>
      <c r="J1122" s="1"/>
      <c r="K1122" s="1"/>
    </row>
    <row r="1123" s="26" customFormat="1" hidden="1" customHeight="1" outlineLevel="2" spans="1:11">
      <c r="A1123" s="27">
        <v>45508</v>
      </c>
      <c r="B1123" s="1" t="s">
        <v>672</v>
      </c>
      <c r="C1123" s="1" t="s">
        <v>19</v>
      </c>
      <c r="D1123" s="1">
        <f t="shared" si="18"/>
        <v>-50</v>
      </c>
      <c r="E1123" s="1"/>
      <c r="F1123" s="1">
        <v>50</v>
      </c>
      <c r="G1123" s="1"/>
      <c r="H1123" s="1" t="s">
        <v>14</v>
      </c>
      <c r="I1123" s="1" t="s">
        <v>15</v>
      </c>
      <c r="J1123" s="1" t="s">
        <v>29</v>
      </c>
      <c r="K1123" s="1"/>
    </row>
    <row r="1124" s="26" customFormat="1" hidden="1" customHeight="1" outlineLevel="2" spans="1:11">
      <c r="A1124" s="27">
        <v>45513</v>
      </c>
      <c r="B1124" s="1" t="s">
        <v>672</v>
      </c>
      <c r="C1124" s="1" t="s">
        <v>19</v>
      </c>
      <c r="D1124" s="1">
        <f t="shared" si="18"/>
        <v>-1</v>
      </c>
      <c r="E1124" s="1"/>
      <c r="F1124" s="1">
        <v>1</v>
      </c>
      <c r="G1124" s="1"/>
      <c r="H1124" s="1" t="s">
        <v>406</v>
      </c>
      <c r="I1124" s="1" t="s">
        <v>515</v>
      </c>
      <c r="J1124" s="1" t="s">
        <v>516</v>
      </c>
      <c r="K1124" s="1"/>
    </row>
    <row r="1125" s="26" customFormat="1" hidden="1" customHeight="1" outlineLevel="2" spans="1:11">
      <c r="A1125" s="27">
        <v>45518</v>
      </c>
      <c r="B1125" s="1" t="s">
        <v>672</v>
      </c>
      <c r="C1125" s="1" t="s">
        <v>19</v>
      </c>
      <c r="D1125" s="1">
        <f t="shared" si="18"/>
        <v>-1</v>
      </c>
      <c r="E1125" s="1"/>
      <c r="F1125" s="1">
        <v>1</v>
      </c>
      <c r="G1125" s="1"/>
      <c r="H1125" s="1" t="s">
        <v>406</v>
      </c>
      <c r="I1125" s="1" t="s">
        <v>407</v>
      </c>
      <c r="J1125" s="1" t="s">
        <v>673</v>
      </c>
      <c r="K1125" s="1"/>
    </row>
    <row r="1126" s="26" customFormat="1" hidden="1" customHeight="1" outlineLevel="2" spans="1:11">
      <c r="A1126" s="27">
        <v>45546</v>
      </c>
      <c r="B1126" s="1" t="s">
        <v>672</v>
      </c>
      <c r="C1126" s="1" t="s">
        <v>19</v>
      </c>
      <c r="D1126" s="1">
        <f t="shared" si="18"/>
        <v>-6</v>
      </c>
      <c r="E1126" s="1"/>
      <c r="F1126" s="1">
        <v>6</v>
      </c>
      <c r="G1126" s="1"/>
      <c r="H1126" s="1" t="s">
        <v>62</v>
      </c>
      <c r="I1126" s="1" t="s">
        <v>88</v>
      </c>
      <c r="J1126" s="1" t="s">
        <v>89</v>
      </c>
      <c r="K1126" s="1"/>
    </row>
    <row r="1127" s="26" customFormat="1" hidden="1" customHeight="1" outlineLevel="2" spans="1:11">
      <c r="A1127" s="27">
        <v>45573</v>
      </c>
      <c r="B1127" s="1" t="s">
        <v>672</v>
      </c>
      <c r="C1127" s="1" t="s">
        <v>19</v>
      </c>
      <c r="D1127" s="1">
        <f t="shared" si="18"/>
        <v>-2</v>
      </c>
      <c r="E1127" s="1"/>
      <c r="F1127" s="1">
        <v>2</v>
      </c>
      <c r="G1127" s="1"/>
      <c r="H1127" s="1" t="s">
        <v>62</v>
      </c>
      <c r="I1127" s="1" t="s">
        <v>88</v>
      </c>
      <c r="J1127" s="1" t="s">
        <v>89</v>
      </c>
      <c r="K1127" s="1"/>
    </row>
    <row r="1128" s="26" customFormat="1" hidden="1" customHeight="1" outlineLevel="2" spans="1:11">
      <c r="A1128" s="27">
        <v>45594</v>
      </c>
      <c r="B1128" s="1" t="s">
        <v>672</v>
      </c>
      <c r="C1128" s="1" t="s">
        <v>19</v>
      </c>
      <c r="D1128" s="1">
        <f t="shared" si="18"/>
        <v>-1</v>
      </c>
      <c r="E1128" s="1"/>
      <c r="F1128" s="1">
        <v>1</v>
      </c>
      <c r="G1128" s="1"/>
      <c r="H1128" s="1" t="s">
        <v>156</v>
      </c>
      <c r="I1128" s="1" t="s">
        <v>157</v>
      </c>
      <c r="J1128" s="1" t="s">
        <v>89</v>
      </c>
      <c r="K1128" s="1"/>
    </row>
    <row r="1129" s="26" customFormat="1" customHeight="1" outlineLevel="1" collapsed="1" spans="1:11">
      <c r="A1129" s="27"/>
      <c r="B1129" s="28" t="s">
        <v>674</v>
      </c>
      <c r="C1129" s="1"/>
      <c r="D1129" s="1">
        <f>SUBTOTAL(9,D1121:D1128)</f>
        <v>0</v>
      </c>
      <c r="E1129" s="1"/>
      <c r="F1129" s="1"/>
      <c r="G1129" s="1"/>
      <c r="H1129" s="1"/>
      <c r="I1129" s="1"/>
      <c r="J1129" s="1"/>
      <c r="K1129" s="1"/>
    </row>
    <row r="1130" s="26" customFormat="1" hidden="1" customHeight="1" outlineLevel="2" spans="1:11">
      <c r="A1130" s="27">
        <v>45496</v>
      </c>
      <c r="B1130" s="1" t="s">
        <v>675</v>
      </c>
      <c r="C1130" s="1" t="s">
        <v>19</v>
      </c>
      <c r="D1130" s="1">
        <v>1137</v>
      </c>
      <c r="E1130" s="1"/>
      <c r="F1130" s="1"/>
      <c r="G1130" s="1"/>
      <c r="H1130" s="1"/>
      <c r="I1130" s="1"/>
      <c r="J1130" s="1"/>
      <c r="K1130" s="1"/>
    </row>
    <row r="1131" s="26" customFormat="1" hidden="1" customHeight="1" outlineLevel="2" spans="1:11">
      <c r="A1131" s="27">
        <v>45503</v>
      </c>
      <c r="B1131" s="1" t="s">
        <v>675</v>
      </c>
      <c r="C1131" s="1" t="s">
        <v>19</v>
      </c>
      <c r="D1131" s="1">
        <f>E1131-F1131</f>
        <v>-10</v>
      </c>
      <c r="E1131" s="1"/>
      <c r="F1131" s="1">
        <v>10</v>
      </c>
      <c r="G1131" s="1"/>
      <c r="H1131" s="1" t="s">
        <v>62</v>
      </c>
      <c r="I1131" s="1" t="s">
        <v>154</v>
      </c>
      <c r="J1131" s="1" t="s">
        <v>155</v>
      </c>
      <c r="K1131" s="1"/>
    </row>
    <row r="1132" s="26" customFormat="1" hidden="1" customHeight="1" outlineLevel="2" spans="1:11">
      <c r="A1132" s="27">
        <v>45580</v>
      </c>
      <c r="B1132" s="1" t="s">
        <v>675</v>
      </c>
      <c r="C1132" s="1" t="s">
        <v>19</v>
      </c>
      <c r="D1132" s="1">
        <f>E1132-F1132</f>
        <v>-8</v>
      </c>
      <c r="E1132" s="1"/>
      <c r="F1132" s="1">
        <v>8</v>
      </c>
      <c r="G1132" s="1"/>
      <c r="H1132" s="1" t="s">
        <v>62</v>
      </c>
      <c r="I1132" s="1" t="s">
        <v>88</v>
      </c>
      <c r="J1132" s="1" t="s">
        <v>89</v>
      </c>
      <c r="K1132" s="1"/>
    </row>
    <row r="1133" s="26" customFormat="1" hidden="1" customHeight="1" outlineLevel="2" spans="1:11">
      <c r="A1133" s="27">
        <v>45661</v>
      </c>
      <c r="B1133" s="1" t="s">
        <v>675</v>
      </c>
      <c r="C1133" s="1" t="s">
        <v>19</v>
      </c>
      <c r="D1133" s="1">
        <f>E1133-F1133</f>
        <v>-20</v>
      </c>
      <c r="E1133" s="1"/>
      <c r="F1133" s="29">
        <v>20</v>
      </c>
      <c r="G1133" s="1"/>
      <c r="H1133" s="1" t="s">
        <v>38</v>
      </c>
      <c r="I1133" s="1" t="s">
        <v>39</v>
      </c>
      <c r="J1133" s="1" t="s">
        <v>39</v>
      </c>
      <c r="K1133" s="1"/>
    </row>
    <row r="1134" s="26" customFormat="1" customHeight="1" outlineLevel="1" collapsed="1" spans="1:11">
      <c r="A1134" s="27"/>
      <c r="B1134" s="28" t="s">
        <v>676</v>
      </c>
      <c r="C1134" s="1"/>
      <c r="D1134" s="1">
        <f>SUBTOTAL(9,D1130:D1133)</f>
        <v>1099</v>
      </c>
      <c r="E1134" s="1"/>
      <c r="F1134" s="29"/>
      <c r="G1134" s="1"/>
      <c r="H1134" s="1"/>
      <c r="I1134" s="1"/>
      <c r="J1134" s="1"/>
      <c r="K1134" s="1"/>
    </row>
    <row r="1135" s="26" customFormat="1" hidden="1" customHeight="1" outlineLevel="2" spans="1:11">
      <c r="A1135" s="27">
        <v>45496</v>
      </c>
      <c r="B1135" s="1" t="s">
        <v>677</v>
      </c>
      <c r="C1135" s="1" t="s">
        <v>19</v>
      </c>
      <c r="D1135" s="1">
        <v>83</v>
      </c>
      <c r="E1135" s="1"/>
      <c r="F1135" s="1"/>
      <c r="G1135" s="1"/>
      <c r="H1135" s="1"/>
      <c r="I1135" s="1"/>
      <c r="J1135" s="1"/>
      <c r="K1135" s="1"/>
    </row>
    <row r="1136" s="26" customFormat="1" customHeight="1" outlineLevel="1" collapsed="1" spans="1:11">
      <c r="A1136" s="27"/>
      <c r="B1136" s="28" t="s">
        <v>678</v>
      </c>
      <c r="C1136" s="1"/>
      <c r="D1136" s="1">
        <f>SUBTOTAL(9,D1135)</f>
        <v>83</v>
      </c>
      <c r="E1136" s="1"/>
      <c r="F1136" s="1"/>
      <c r="G1136" s="1"/>
      <c r="H1136" s="1"/>
      <c r="I1136" s="1"/>
      <c r="J1136" s="1"/>
      <c r="K1136" s="1"/>
    </row>
    <row r="1137" s="26" customFormat="1" hidden="1" customHeight="1" outlineLevel="2" spans="1:11">
      <c r="A1137" s="27">
        <v>45496</v>
      </c>
      <c r="B1137" s="1" t="s">
        <v>679</v>
      </c>
      <c r="C1137" s="1" t="s">
        <v>19</v>
      </c>
      <c r="D1137" s="1">
        <v>4031</v>
      </c>
      <c r="E1137" s="1"/>
      <c r="F1137" s="1"/>
      <c r="G1137" s="1"/>
      <c r="H1137" s="1"/>
      <c r="I1137" s="1"/>
      <c r="J1137" s="1"/>
      <c r="K1137" s="1"/>
    </row>
    <row r="1138" s="26" customFormat="1" hidden="1" customHeight="1" outlineLevel="2" spans="1:11">
      <c r="A1138" s="27">
        <v>45661</v>
      </c>
      <c r="B1138" s="1" t="s">
        <v>679</v>
      </c>
      <c r="C1138" s="1" t="s">
        <v>19</v>
      </c>
      <c r="D1138" s="1">
        <f>E1138-F1138</f>
        <v>-212</v>
      </c>
      <c r="E1138" s="1"/>
      <c r="F1138" s="29">
        <v>212</v>
      </c>
      <c r="G1138" s="1"/>
      <c r="H1138" s="1" t="s">
        <v>38</v>
      </c>
      <c r="I1138" s="1" t="s">
        <v>39</v>
      </c>
      <c r="J1138" s="1" t="s">
        <v>39</v>
      </c>
      <c r="K1138" s="1"/>
    </row>
    <row r="1139" s="26" customFormat="1" hidden="1" customHeight="1" outlineLevel="2" spans="1:11">
      <c r="A1139" s="27">
        <v>45661</v>
      </c>
      <c r="B1139" s="1" t="s">
        <v>679</v>
      </c>
      <c r="C1139" s="1" t="s">
        <v>19</v>
      </c>
      <c r="D1139" s="1">
        <f>E1139-F1139</f>
        <v>-800</v>
      </c>
      <c r="E1139" s="1"/>
      <c r="F1139" s="29">
        <v>800</v>
      </c>
      <c r="G1139" s="1"/>
      <c r="H1139" s="1" t="s">
        <v>38</v>
      </c>
      <c r="I1139" s="1" t="s">
        <v>39</v>
      </c>
      <c r="J1139" s="1" t="s">
        <v>39</v>
      </c>
      <c r="K1139" s="1"/>
    </row>
    <row r="1140" s="26" customFormat="1" hidden="1" customHeight="1" outlineLevel="2" spans="1:11">
      <c r="A1140" s="27">
        <v>45661</v>
      </c>
      <c r="B1140" s="1" t="s">
        <v>679</v>
      </c>
      <c r="C1140" s="1" t="s">
        <v>19</v>
      </c>
      <c r="D1140" s="1">
        <f>E1140-F1140</f>
        <v>-60</v>
      </c>
      <c r="E1140" s="1"/>
      <c r="F1140" s="29">
        <v>60</v>
      </c>
      <c r="G1140" s="1"/>
      <c r="H1140" s="1" t="s">
        <v>38</v>
      </c>
      <c r="I1140" s="1" t="s">
        <v>39</v>
      </c>
      <c r="J1140" s="1" t="s">
        <v>39</v>
      </c>
      <c r="K1140" s="1"/>
    </row>
    <row r="1141" s="26" customFormat="1" customHeight="1" outlineLevel="1" collapsed="1" spans="1:11">
      <c r="A1141" s="27"/>
      <c r="B1141" s="28" t="s">
        <v>680</v>
      </c>
      <c r="C1141" s="1"/>
      <c r="D1141" s="1">
        <f>SUBTOTAL(9,D1137:D1140)</f>
        <v>2959</v>
      </c>
      <c r="E1141" s="1"/>
      <c r="F1141" s="29"/>
      <c r="G1141" s="1"/>
      <c r="H1141" s="1"/>
      <c r="I1141" s="1"/>
      <c r="J1141" s="1"/>
      <c r="K1141" s="1"/>
    </row>
    <row r="1142" s="26" customFormat="1" hidden="1" customHeight="1" outlineLevel="2" spans="1:11">
      <c r="A1142" s="27">
        <v>45496</v>
      </c>
      <c r="B1142" s="1" t="s">
        <v>681</v>
      </c>
      <c r="C1142" s="1" t="s">
        <v>19</v>
      </c>
      <c r="D1142" s="1">
        <v>965</v>
      </c>
      <c r="E1142" s="1"/>
      <c r="F1142" s="1"/>
      <c r="G1142" s="1"/>
      <c r="H1142" s="1"/>
      <c r="I1142" s="1"/>
      <c r="J1142" s="1"/>
      <c r="K1142" s="1"/>
    </row>
    <row r="1143" s="26" customFormat="1" hidden="1" customHeight="1" outlineLevel="2" spans="1:11">
      <c r="A1143" s="27">
        <v>45553</v>
      </c>
      <c r="B1143" s="1" t="s">
        <v>681</v>
      </c>
      <c r="C1143" s="1" t="s">
        <v>19</v>
      </c>
      <c r="D1143" s="1">
        <f>E1143-F1143</f>
        <v>-6</v>
      </c>
      <c r="E1143" s="1"/>
      <c r="F1143" s="1">
        <v>6</v>
      </c>
      <c r="G1143" s="1"/>
      <c r="H1143" s="1" t="s">
        <v>158</v>
      </c>
      <c r="I1143" s="1" t="s">
        <v>157</v>
      </c>
      <c r="J1143" s="1" t="s">
        <v>89</v>
      </c>
      <c r="K1143" s="1"/>
    </row>
    <row r="1144" s="26" customFormat="1" hidden="1" customHeight="1" outlineLevel="2" spans="1:11">
      <c r="A1144" s="27">
        <v>45661</v>
      </c>
      <c r="B1144" s="1" t="s">
        <v>681</v>
      </c>
      <c r="C1144" s="1" t="s">
        <v>19</v>
      </c>
      <c r="D1144" s="1">
        <f>E1144-F1144</f>
        <v>-15</v>
      </c>
      <c r="E1144" s="1"/>
      <c r="F1144" s="29">
        <v>15</v>
      </c>
      <c r="G1144" s="1"/>
      <c r="H1144" s="1" t="s">
        <v>38</v>
      </c>
      <c r="I1144" s="1" t="s">
        <v>39</v>
      </c>
      <c r="J1144" s="1" t="s">
        <v>39</v>
      </c>
      <c r="K1144" s="1"/>
    </row>
    <row r="1145" s="26" customFormat="1" hidden="1" customHeight="1" outlineLevel="2" spans="1:11">
      <c r="A1145" s="27">
        <v>45661</v>
      </c>
      <c r="B1145" s="1" t="s">
        <v>681</v>
      </c>
      <c r="C1145" s="1" t="s">
        <v>19</v>
      </c>
      <c r="D1145" s="1">
        <f>E1145-F1145</f>
        <v>-98</v>
      </c>
      <c r="E1145" s="1"/>
      <c r="F1145" s="29">
        <v>98</v>
      </c>
      <c r="G1145" s="1"/>
      <c r="H1145" s="1" t="s">
        <v>38</v>
      </c>
      <c r="I1145" s="1" t="s">
        <v>39</v>
      </c>
      <c r="J1145" s="1" t="s">
        <v>39</v>
      </c>
      <c r="K1145" s="1"/>
    </row>
    <row r="1146" s="26" customFormat="1" customHeight="1" outlineLevel="1" collapsed="1" spans="1:11">
      <c r="A1146" s="27"/>
      <c r="B1146" s="28" t="s">
        <v>682</v>
      </c>
      <c r="C1146" s="1"/>
      <c r="D1146" s="1">
        <f>SUBTOTAL(9,D1142:D1145)</f>
        <v>846</v>
      </c>
      <c r="E1146" s="1"/>
      <c r="F1146" s="29"/>
      <c r="G1146" s="1"/>
      <c r="H1146" s="1"/>
      <c r="I1146" s="1"/>
      <c r="J1146" s="1"/>
      <c r="K1146" s="1"/>
    </row>
    <row r="1147" s="26" customFormat="1" hidden="1" customHeight="1" outlineLevel="2" spans="1:11">
      <c r="A1147" s="27">
        <v>45496</v>
      </c>
      <c r="B1147" s="1" t="s">
        <v>683</v>
      </c>
      <c r="C1147" s="1" t="s">
        <v>19</v>
      </c>
      <c r="D1147" s="1">
        <v>232</v>
      </c>
      <c r="E1147" s="1"/>
      <c r="F1147" s="1"/>
      <c r="G1147" s="1"/>
      <c r="H1147" s="1"/>
      <c r="I1147" s="1"/>
      <c r="J1147" s="1"/>
      <c r="K1147" s="1"/>
    </row>
    <row r="1148" s="26" customFormat="1" hidden="1" customHeight="1" outlineLevel="2" spans="1:11">
      <c r="A1148" s="27">
        <v>45518</v>
      </c>
      <c r="B1148" s="1" t="s">
        <v>683</v>
      </c>
      <c r="C1148" s="1" t="s">
        <v>19</v>
      </c>
      <c r="D1148" s="1">
        <f>E1148-F1148</f>
        <v>-5</v>
      </c>
      <c r="E1148" s="1"/>
      <c r="F1148" s="1">
        <v>5</v>
      </c>
      <c r="G1148" s="1"/>
      <c r="H1148" s="1" t="s">
        <v>62</v>
      </c>
      <c r="I1148" s="1" t="s">
        <v>88</v>
      </c>
      <c r="J1148" s="1" t="s">
        <v>89</v>
      </c>
      <c r="K1148" s="1"/>
    </row>
    <row r="1149" s="26" customFormat="1" hidden="1" customHeight="1" outlineLevel="2" spans="1:11">
      <c r="A1149" s="27">
        <v>45661</v>
      </c>
      <c r="B1149" s="1" t="s">
        <v>683</v>
      </c>
      <c r="C1149" s="1" t="s">
        <v>19</v>
      </c>
      <c r="D1149" s="1">
        <f>E1149-F1149</f>
        <v>-7</v>
      </c>
      <c r="E1149" s="1"/>
      <c r="F1149" s="29">
        <v>7</v>
      </c>
      <c r="G1149" s="1"/>
      <c r="H1149" s="1" t="s">
        <v>38</v>
      </c>
      <c r="I1149" s="1" t="s">
        <v>39</v>
      </c>
      <c r="J1149" s="1" t="s">
        <v>39</v>
      </c>
      <c r="K1149" s="1"/>
    </row>
    <row r="1150" s="26" customFormat="1" customHeight="1" outlineLevel="1" collapsed="1" spans="1:11">
      <c r="A1150" s="27"/>
      <c r="B1150" s="28" t="s">
        <v>684</v>
      </c>
      <c r="C1150" s="1"/>
      <c r="D1150" s="1">
        <f>SUBTOTAL(9,D1147:D1149)</f>
        <v>220</v>
      </c>
      <c r="E1150" s="1"/>
      <c r="F1150" s="29"/>
      <c r="G1150" s="1"/>
      <c r="H1150" s="1"/>
      <c r="I1150" s="1"/>
      <c r="J1150" s="1"/>
      <c r="K1150" s="1"/>
    </row>
    <row r="1151" s="26" customFormat="1" hidden="1" customHeight="1" outlineLevel="2" spans="1:11">
      <c r="A1151" s="27">
        <v>45510</v>
      </c>
      <c r="B1151" s="1" t="s">
        <v>685</v>
      </c>
      <c r="C1151" s="1" t="s">
        <v>19</v>
      </c>
      <c r="D1151" s="1">
        <f>E1151-F1151</f>
        <v>-6</v>
      </c>
      <c r="E1151" s="1"/>
      <c r="F1151" s="1">
        <v>6</v>
      </c>
      <c r="G1151" s="1"/>
      <c r="H1151" s="1" t="s">
        <v>62</v>
      </c>
      <c r="I1151" s="1" t="s">
        <v>88</v>
      </c>
      <c r="J1151" s="1" t="s">
        <v>89</v>
      </c>
      <c r="K1151" s="1"/>
    </row>
    <row r="1152" s="26" customFormat="1" hidden="1" customHeight="1" outlineLevel="2" spans="1:11">
      <c r="A1152" s="27">
        <v>45509</v>
      </c>
      <c r="B1152" s="1" t="s">
        <v>685</v>
      </c>
      <c r="C1152" s="1" t="s">
        <v>19</v>
      </c>
      <c r="D1152" s="1">
        <f>E1152-F1152</f>
        <v>10</v>
      </c>
      <c r="E1152" s="1">
        <v>10</v>
      </c>
      <c r="F1152" s="1"/>
      <c r="G1152" s="1" t="s">
        <v>61</v>
      </c>
      <c r="H1152" s="1"/>
      <c r="I1152" s="1"/>
      <c r="J1152" s="1"/>
      <c r="K1152" s="1"/>
    </row>
    <row r="1153" s="26" customFormat="1" hidden="1" customHeight="1" outlineLevel="2" spans="1:11">
      <c r="A1153" s="27">
        <v>45526</v>
      </c>
      <c r="B1153" s="1" t="s">
        <v>685</v>
      </c>
      <c r="C1153" s="1" t="s">
        <v>19</v>
      </c>
      <c r="D1153" s="1">
        <f>E1153-F1153</f>
        <v>-1</v>
      </c>
      <c r="E1153" s="1"/>
      <c r="F1153" s="1">
        <v>1</v>
      </c>
      <c r="G1153" s="1"/>
      <c r="H1153" s="1" t="s">
        <v>62</v>
      </c>
      <c r="I1153" s="1" t="s">
        <v>88</v>
      </c>
      <c r="J1153" s="1" t="s">
        <v>89</v>
      </c>
      <c r="K1153" s="1"/>
    </row>
    <row r="1154" s="26" customFormat="1" hidden="1" customHeight="1" outlineLevel="2" spans="1:11">
      <c r="A1154" s="27">
        <v>45527</v>
      </c>
      <c r="B1154" s="1" t="s">
        <v>685</v>
      </c>
      <c r="C1154" s="1" t="s">
        <v>19</v>
      </c>
      <c r="D1154" s="1">
        <f>E1154-F1154</f>
        <v>-1</v>
      </c>
      <c r="E1154" s="1"/>
      <c r="F1154" s="1">
        <v>1</v>
      </c>
      <c r="G1154" s="1"/>
      <c r="H1154" s="1" t="s">
        <v>62</v>
      </c>
      <c r="I1154" s="1" t="s">
        <v>88</v>
      </c>
      <c r="J1154" s="1" t="s">
        <v>89</v>
      </c>
      <c r="K1154" s="1"/>
    </row>
    <row r="1155" s="26" customFormat="1" hidden="1" customHeight="1" outlineLevel="2" spans="1:11">
      <c r="A1155" s="27">
        <v>45527</v>
      </c>
      <c r="B1155" s="1" t="s">
        <v>685</v>
      </c>
      <c r="C1155" s="1" t="s">
        <v>19</v>
      </c>
      <c r="D1155" s="1">
        <f>E1155-F1155</f>
        <v>-1</v>
      </c>
      <c r="E1155" s="1"/>
      <c r="F1155" s="1">
        <v>1</v>
      </c>
      <c r="G1155" s="1"/>
      <c r="H1155" s="1" t="s">
        <v>62</v>
      </c>
      <c r="I1155" s="1" t="s">
        <v>88</v>
      </c>
      <c r="J1155" s="1" t="s">
        <v>89</v>
      </c>
      <c r="K1155" s="1"/>
    </row>
    <row r="1156" s="26" customFormat="1" customHeight="1" outlineLevel="1" collapsed="1" spans="1:11">
      <c r="A1156" s="27"/>
      <c r="B1156" s="28" t="s">
        <v>686</v>
      </c>
      <c r="C1156" s="1"/>
      <c r="D1156" s="1">
        <f>SUBTOTAL(9,D1151:D1155)</f>
        <v>1</v>
      </c>
      <c r="E1156" s="1"/>
      <c r="F1156" s="1"/>
      <c r="G1156" s="1"/>
      <c r="H1156" s="1"/>
      <c r="I1156" s="1"/>
      <c r="J1156" s="1"/>
      <c r="K1156" s="1"/>
    </row>
    <row r="1157" s="26" customFormat="1" hidden="1" customHeight="1" outlineLevel="2" spans="1:11">
      <c r="A1157" s="27">
        <v>45496</v>
      </c>
      <c r="B1157" s="1" t="s">
        <v>687</v>
      </c>
      <c r="C1157" s="1" t="s">
        <v>19</v>
      </c>
      <c r="D1157" s="1">
        <v>140</v>
      </c>
      <c r="E1157" s="1"/>
      <c r="F1157" s="1"/>
      <c r="G1157" s="1"/>
      <c r="H1157" s="1"/>
      <c r="I1157" s="1"/>
      <c r="J1157" s="1"/>
      <c r="K1157" s="1"/>
    </row>
    <row r="1158" s="26" customFormat="1" customHeight="1" outlineLevel="1" collapsed="1" spans="1:11">
      <c r="A1158" s="27"/>
      <c r="B1158" s="28" t="s">
        <v>688</v>
      </c>
      <c r="C1158" s="1"/>
      <c r="D1158" s="1">
        <f>SUBTOTAL(9,D1157)</f>
        <v>140</v>
      </c>
      <c r="E1158" s="1"/>
      <c r="F1158" s="1"/>
      <c r="G1158" s="1"/>
      <c r="H1158" s="1"/>
      <c r="I1158" s="1"/>
      <c r="J1158" s="1"/>
      <c r="K1158" s="1"/>
    </row>
    <row r="1159" s="26" customFormat="1" hidden="1" customHeight="1" outlineLevel="2" spans="1:11">
      <c r="A1159" s="27">
        <v>45537</v>
      </c>
      <c r="B1159" s="1" t="s">
        <v>689</v>
      </c>
      <c r="C1159" s="1" t="s">
        <v>19</v>
      </c>
      <c r="D1159" s="1">
        <f>E1159-F1159</f>
        <v>-10</v>
      </c>
      <c r="E1159" s="1"/>
      <c r="F1159" s="1">
        <v>10</v>
      </c>
      <c r="G1159" s="1"/>
      <c r="H1159" s="1" t="s">
        <v>62</v>
      </c>
      <c r="I1159" s="1" t="s">
        <v>88</v>
      </c>
      <c r="J1159" s="1" t="s">
        <v>89</v>
      </c>
      <c r="K1159" s="1"/>
    </row>
    <row r="1160" s="26" customFormat="1" hidden="1" customHeight="1" outlineLevel="2" spans="1:11">
      <c r="A1160" s="27">
        <v>45535</v>
      </c>
      <c r="B1160" s="1" t="s">
        <v>689</v>
      </c>
      <c r="C1160" s="1" t="s">
        <v>19</v>
      </c>
      <c r="D1160" s="1">
        <f>E1160-F1160</f>
        <v>100</v>
      </c>
      <c r="E1160" s="1">
        <v>100</v>
      </c>
      <c r="F1160" s="1"/>
      <c r="G1160" s="1" t="s">
        <v>61</v>
      </c>
      <c r="H1160" s="1"/>
      <c r="I1160" s="1"/>
      <c r="J1160" s="1"/>
      <c r="K1160" s="1"/>
    </row>
    <row r="1161" s="26" customFormat="1" hidden="1" customHeight="1" outlineLevel="2" spans="1:11">
      <c r="A1161" s="27">
        <v>45536</v>
      </c>
      <c r="B1161" s="1" t="s">
        <v>689</v>
      </c>
      <c r="C1161" s="1" t="s">
        <v>19</v>
      </c>
      <c r="D1161" s="1">
        <f>E1161-F1161</f>
        <v>-20</v>
      </c>
      <c r="E1161" s="1"/>
      <c r="F1161" s="1">
        <v>20</v>
      </c>
      <c r="G1161" s="1"/>
      <c r="H1161" s="1" t="s">
        <v>690</v>
      </c>
      <c r="I1161" s="1" t="s">
        <v>157</v>
      </c>
      <c r="J1161" s="1" t="s">
        <v>89</v>
      </c>
      <c r="K1161" s="1"/>
    </row>
    <row r="1162" s="26" customFormat="1" hidden="1" customHeight="1" outlineLevel="2" spans="1:11">
      <c r="A1162" s="27">
        <v>45536</v>
      </c>
      <c r="B1162" s="1" t="s">
        <v>689</v>
      </c>
      <c r="C1162" s="1" t="s">
        <v>19</v>
      </c>
      <c r="D1162" s="1">
        <f>E1162-F1162</f>
        <v>-20</v>
      </c>
      <c r="E1162" s="1"/>
      <c r="F1162" s="1">
        <v>20</v>
      </c>
      <c r="G1162" s="1"/>
      <c r="H1162" s="1" t="s">
        <v>690</v>
      </c>
      <c r="I1162" s="1" t="s">
        <v>157</v>
      </c>
      <c r="J1162" s="1" t="s">
        <v>89</v>
      </c>
      <c r="K1162" s="1"/>
    </row>
    <row r="1163" s="26" customFormat="1" hidden="1" customHeight="1" outlineLevel="2" spans="1:11">
      <c r="A1163" s="27">
        <v>46022</v>
      </c>
      <c r="B1163" s="1" t="s">
        <v>689</v>
      </c>
      <c r="C1163" s="1" t="s">
        <v>19</v>
      </c>
      <c r="D1163" s="1">
        <f>E1163-F1163</f>
        <v>-50</v>
      </c>
      <c r="E1163" s="1"/>
      <c r="F1163" s="1">
        <v>50</v>
      </c>
      <c r="G1163" s="1"/>
      <c r="H1163" s="1" t="s">
        <v>38</v>
      </c>
      <c r="I1163" s="1" t="s">
        <v>39</v>
      </c>
      <c r="J1163" s="1" t="s">
        <v>39</v>
      </c>
      <c r="K1163" s="1"/>
    </row>
    <row r="1164" s="26" customFormat="1" customHeight="1" outlineLevel="1" collapsed="1" spans="1:11">
      <c r="A1164" s="27"/>
      <c r="B1164" s="28" t="s">
        <v>691</v>
      </c>
      <c r="C1164" s="1"/>
      <c r="D1164" s="1">
        <f>SUBTOTAL(9,D1159:D1163)</f>
        <v>0</v>
      </c>
      <c r="E1164" s="1"/>
      <c r="F1164" s="1"/>
      <c r="G1164" s="1"/>
      <c r="H1164" s="1"/>
      <c r="I1164" s="1"/>
      <c r="J1164" s="1"/>
      <c r="K1164" s="1"/>
    </row>
    <row r="1165" s="26" customFormat="1" hidden="1" customHeight="1" outlineLevel="2" spans="1:11">
      <c r="A1165" s="27">
        <v>45490</v>
      </c>
      <c r="B1165" s="1" t="s">
        <v>692</v>
      </c>
      <c r="C1165" s="1" t="s">
        <v>19</v>
      </c>
      <c r="D1165" s="1">
        <f>E1165-F1165</f>
        <v>100</v>
      </c>
      <c r="E1165" s="1">
        <v>100</v>
      </c>
      <c r="F1165" s="1"/>
      <c r="G1165" s="1" t="s">
        <v>20</v>
      </c>
      <c r="H1165" s="1"/>
      <c r="I1165" s="1"/>
      <c r="J1165" s="1"/>
      <c r="K1165" s="1" t="s">
        <v>53</v>
      </c>
    </row>
    <row r="1166" s="26" customFormat="1" hidden="1" customHeight="1" outlineLevel="2" spans="1:11">
      <c r="A1166" s="27">
        <v>45493</v>
      </c>
      <c r="B1166" s="1" t="s">
        <v>692</v>
      </c>
      <c r="C1166" s="1" t="s">
        <v>19</v>
      </c>
      <c r="D1166" s="1">
        <f>E1166-F1166</f>
        <v>-100</v>
      </c>
      <c r="E1166" s="1"/>
      <c r="F1166" s="1">
        <v>100</v>
      </c>
      <c r="G1166" s="1"/>
      <c r="H1166" s="1" t="s">
        <v>14</v>
      </c>
      <c r="I1166" s="1" t="s">
        <v>21</v>
      </c>
      <c r="J1166" s="1" t="s">
        <v>16</v>
      </c>
      <c r="K1166" s="1"/>
    </row>
    <row r="1167" s="26" customFormat="1" customHeight="1" outlineLevel="1" collapsed="1" spans="1:11">
      <c r="A1167" s="27"/>
      <c r="B1167" s="28" t="s">
        <v>693</v>
      </c>
      <c r="C1167" s="1"/>
      <c r="D1167" s="1">
        <f>SUBTOTAL(9,D1165:D1166)</f>
        <v>0</v>
      </c>
      <c r="E1167" s="1"/>
      <c r="F1167" s="1"/>
      <c r="G1167" s="1"/>
      <c r="H1167" s="1"/>
      <c r="I1167" s="1"/>
      <c r="J1167" s="1"/>
      <c r="K1167" s="1"/>
    </row>
    <row r="1168" s="26" customFormat="1" hidden="1" customHeight="1" outlineLevel="2" spans="1:11">
      <c r="A1168" s="27">
        <v>45490</v>
      </c>
      <c r="B1168" s="1" t="s">
        <v>694</v>
      </c>
      <c r="C1168" s="1" t="s">
        <v>19</v>
      </c>
      <c r="D1168" s="1">
        <f>E1168-F1168</f>
        <v>80</v>
      </c>
      <c r="E1168" s="1">
        <v>80</v>
      </c>
      <c r="F1168" s="1"/>
      <c r="G1168" s="1" t="s">
        <v>20</v>
      </c>
      <c r="H1168" s="1"/>
      <c r="I1168" s="1"/>
      <c r="J1168" s="1"/>
      <c r="K1168" s="1" t="s">
        <v>53</v>
      </c>
    </row>
    <row r="1169" s="26" customFormat="1" hidden="1" customHeight="1" outlineLevel="2" spans="1:11">
      <c r="A1169" s="27">
        <v>45493</v>
      </c>
      <c r="B1169" s="1" t="s">
        <v>694</v>
      </c>
      <c r="C1169" s="1" t="s">
        <v>19</v>
      </c>
      <c r="D1169" s="1">
        <f>E1169-F1169</f>
        <v>-80</v>
      </c>
      <c r="E1169" s="1"/>
      <c r="F1169" s="1">
        <v>80</v>
      </c>
      <c r="G1169" s="1"/>
      <c r="H1169" s="1" t="s">
        <v>14</v>
      </c>
      <c r="I1169" s="1" t="s">
        <v>21</v>
      </c>
      <c r="J1169" s="1" t="s">
        <v>16</v>
      </c>
      <c r="K1169" s="1"/>
    </row>
    <row r="1170" s="26" customFormat="1" customHeight="1" outlineLevel="1" collapsed="1" spans="1:11">
      <c r="A1170" s="27"/>
      <c r="B1170" s="28" t="s">
        <v>695</v>
      </c>
      <c r="C1170" s="1"/>
      <c r="D1170" s="1">
        <f>SUBTOTAL(9,D1168:D1169)</f>
        <v>0</v>
      </c>
      <c r="E1170" s="1"/>
      <c r="F1170" s="1"/>
      <c r="G1170" s="1"/>
      <c r="H1170" s="1"/>
      <c r="I1170" s="1"/>
      <c r="J1170" s="1"/>
      <c r="K1170" s="1"/>
    </row>
    <row r="1171" s="26" customFormat="1" hidden="1" customHeight="1" outlineLevel="2" spans="1:11">
      <c r="A1171" s="27">
        <v>45490</v>
      </c>
      <c r="B1171" s="1" t="s">
        <v>696</v>
      </c>
      <c r="C1171" s="1" t="s">
        <v>19</v>
      </c>
      <c r="D1171" s="1">
        <f>E1171-F1171</f>
        <v>300</v>
      </c>
      <c r="E1171" s="1">
        <v>300</v>
      </c>
      <c r="F1171" s="1"/>
      <c r="G1171" s="1" t="s">
        <v>20</v>
      </c>
      <c r="H1171" s="1"/>
      <c r="I1171" s="1"/>
      <c r="J1171" s="1"/>
      <c r="K1171" s="1" t="s">
        <v>53</v>
      </c>
    </row>
    <row r="1172" s="26" customFormat="1" hidden="1" customHeight="1" outlineLevel="2" spans="1:11">
      <c r="A1172" s="27">
        <v>45493</v>
      </c>
      <c r="B1172" s="1" t="s">
        <v>696</v>
      </c>
      <c r="C1172" s="1" t="s">
        <v>19</v>
      </c>
      <c r="D1172" s="1">
        <f>E1172-F1172</f>
        <v>-300</v>
      </c>
      <c r="E1172" s="1"/>
      <c r="F1172" s="1">
        <v>300</v>
      </c>
      <c r="G1172" s="1"/>
      <c r="H1172" s="1" t="s">
        <v>14</v>
      </c>
      <c r="I1172" s="1" t="s">
        <v>21</v>
      </c>
      <c r="J1172" s="1" t="s">
        <v>16</v>
      </c>
      <c r="K1172" s="1"/>
    </row>
    <row r="1173" s="26" customFormat="1" customHeight="1" outlineLevel="1" collapsed="1" spans="1:11">
      <c r="A1173" s="27"/>
      <c r="B1173" s="28" t="s">
        <v>697</v>
      </c>
      <c r="C1173" s="1"/>
      <c r="D1173" s="1">
        <f>SUBTOTAL(9,D1171:D1172)</f>
        <v>0</v>
      </c>
      <c r="E1173" s="1"/>
      <c r="F1173" s="1"/>
      <c r="G1173" s="1"/>
      <c r="H1173" s="1"/>
      <c r="I1173" s="1"/>
      <c r="J1173" s="1"/>
      <c r="K1173" s="1"/>
    </row>
    <row r="1174" s="26" customFormat="1" hidden="1" customHeight="1" outlineLevel="2" spans="1:11">
      <c r="A1174" s="27">
        <v>45490</v>
      </c>
      <c r="B1174" s="1" t="s">
        <v>698</v>
      </c>
      <c r="C1174" s="1" t="s">
        <v>19</v>
      </c>
      <c r="D1174" s="1">
        <f>E1174-F1174</f>
        <v>300</v>
      </c>
      <c r="E1174" s="1">
        <v>300</v>
      </c>
      <c r="F1174" s="1"/>
      <c r="G1174" s="1" t="s">
        <v>20</v>
      </c>
      <c r="H1174" s="1"/>
      <c r="I1174" s="1"/>
      <c r="J1174" s="1"/>
      <c r="K1174" s="1" t="s">
        <v>53</v>
      </c>
    </row>
    <row r="1175" s="26" customFormat="1" hidden="1" customHeight="1" outlineLevel="2" spans="1:11">
      <c r="A1175" s="27">
        <v>45493</v>
      </c>
      <c r="B1175" s="1" t="s">
        <v>698</v>
      </c>
      <c r="C1175" s="1" t="s">
        <v>19</v>
      </c>
      <c r="D1175" s="1">
        <f>E1175-F1175</f>
        <v>-300</v>
      </c>
      <c r="E1175" s="1"/>
      <c r="F1175" s="1">
        <v>300</v>
      </c>
      <c r="G1175" s="1"/>
      <c r="H1175" s="1" t="s">
        <v>14</v>
      </c>
      <c r="I1175" s="1" t="s">
        <v>21</v>
      </c>
      <c r="J1175" s="1" t="s">
        <v>16</v>
      </c>
      <c r="K1175" s="1"/>
    </row>
    <row r="1176" s="26" customFormat="1" customHeight="1" outlineLevel="1" collapsed="1" spans="1:11">
      <c r="A1176" s="27"/>
      <c r="B1176" s="28" t="s">
        <v>699</v>
      </c>
      <c r="C1176" s="1"/>
      <c r="D1176" s="1">
        <f>SUBTOTAL(9,D1174:D1175)</f>
        <v>0</v>
      </c>
      <c r="E1176" s="1"/>
      <c r="F1176" s="1"/>
      <c r="G1176" s="1"/>
      <c r="H1176" s="1"/>
      <c r="I1176" s="1"/>
      <c r="J1176" s="1"/>
      <c r="K1176" s="1"/>
    </row>
    <row r="1177" s="26" customFormat="1" hidden="1" customHeight="1" outlineLevel="2" spans="1:11">
      <c r="A1177" s="27">
        <v>45490</v>
      </c>
      <c r="B1177" s="1" t="s">
        <v>700</v>
      </c>
      <c r="C1177" s="1" t="s">
        <v>19</v>
      </c>
      <c r="D1177" s="1">
        <f>E1177-F1177</f>
        <v>150</v>
      </c>
      <c r="E1177" s="1">
        <v>150</v>
      </c>
      <c r="F1177" s="1"/>
      <c r="G1177" s="1" t="s">
        <v>20</v>
      </c>
      <c r="H1177" s="1"/>
      <c r="I1177" s="1"/>
      <c r="J1177" s="1"/>
      <c r="K1177" s="1" t="s">
        <v>53</v>
      </c>
    </row>
    <row r="1178" s="26" customFormat="1" hidden="1" customHeight="1" outlineLevel="2" spans="1:11">
      <c r="A1178" s="27">
        <v>45493</v>
      </c>
      <c r="B1178" s="1" t="s">
        <v>700</v>
      </c>
      <c r="C1178" s="1" t="s">
        <v>19</v>
      </c>
      <c r="D1178" s="1">
        <f>E1178-F1178</f>
        <v>-150</v>
      </c>
      <c r="E1178" s="1"/>
      <c r="F1178" s="1">
        <v>150</v>
      </c>
      <c r="G1178" s="1"/>
      <c r="H1178" s="1" t="s">
        <v>14</v>
      </c>
      <c r="I1178" s="1" t="s">
        <v>21</v>
      </c>
      <c r="J1178" s="1" t="s">
        <v>16</v>
      </c>
      <c r="K1178" s="1"/>
    </row>
    <row r="1179" s="26" customFormat="1" customHeight="1" outlineLevel="1" collapsed="1" spans="1:11">
      <c r="A1179" s="27"/>
      <c r="B1179" s="28" t="s">
        <v>701</v>
      </c>
      <c r="C1179" s="1"/>
      <c r="D1179" s="1">
        <f>SUBTOTAL(9,D1177:D1178)</f>
        <v>0</v>
      </c>
      <c r="E1179" s="1"/>
      <c r="F1179" s="1"/>
      <c r="G1179" s="1"/>
      <c r="H1179" s="1"/>
      <c r="I1179" s="1"/>
      <c r="J1179" s="1"/>
      <c r="K1179" s="1"/>
    </row>
    <row r="1180" s="26" customFormat="1" hidden="1" customHeight="1" outlineLevel="2" spans="1:11">
      <c r="A1180" s="27">
        <v>45490</v>
      </c>
      <c r="B1180" s="1" t="s">
        <v>702</v>
      </c>
      <c r="C1180" s="1" t="s">
        <v>19</v>
      </c>
      <c r="D1180" s="1">
        <f>E1180-F1180</f>
        <v>120</v>
      </c>
      <c r="E1180" s="1">
        <v>120</v>
      </c>
      <c r="F1180" s="1"/>
      <c r="G1180" s="1" t="s">
        <v>20</v>
      </c>
      <c r="H1180" s="1"/>
      <c r="I1180" s="1"/>
      <c r="J1180" s="1"/>
      <c r="K1180" s="1" t="s">
        <v>53</v>
      </c>
    </row>
    <row r="1181" s="26" customFormat="1" hidden="1" customHeight="1" outlineLevel="2" spans="1:11">
      <c r="A1181" s="27">
        <v>45493</v>
      </c>
      <c r="B1181" s="1" t="s">
        <v>702</v>
      </c>
      <c r="C1181" s="1" t="s">
        <v>19</v>
      </c>
      <c r="D1181" s="1">
        <f>E1181-F1181</f>
        <v>-120</v>
      </c>
      <c r="E1181" s="1"/>
      <c r="F1181" s="1">
        <v>120</v>
      </c>
      <c r="G1181" s="1"/>
      <c r="H1181" s="1" t="s">
        <v>14</v>
      </c>
      <c r="I1181" s="1" t="s">
        <v>21</v>
      </c>
      <c r="J1181" s="1" t="s">
        <v>16</v>
      </c>
      <c r="K1181" s="1"/>
    </row>
    <row r="1182" s="26" customFormat="1" customHeight="1" outlineLevel="1" collapsed="1" spans="1:11">
      <c r="A1182" s="27"/>
      <c r="B1182" s="28" t="s">
        <v>703</v>
      </c>
      <c r="C1182" s="1"/>
      <c r="D1182" s="1">
        <f>SUBTOTAL(9,D1180:D1181)</f>
        <v>0</v>
      </c>
      <c r="E1182" s="1"/>
      <c r="F1182" s="1"/>
      <c r="G1182" s="1"/>
      <c r="H1182" s="1"/>
      <c r="I1182" s="1"/>
      <c r="J1182" s="1"/>
      <c r="K1182" s="1"/>
    </row>
    <row r="1183" s="26" customFormat="1" hidden="1" customHeight="1" outlineLevel="2" spans="1:11">
      <c r="A1183" s="27">
        <v>45490</v>
      </c>
      <c r="B1183" s="1" t="s">
        <v>704</v>
      </c>
      <c r="C1183" s="1" t="s">
        <v>19</v>
      </c>
      <c r="D1183" s="1">
        <f>E1183-F1183</f>
        <v>100</v>
      </c>
      <c r="E1183" s="1">
        <v>100</v>
      </c>
      <c r="F1183" s="1"/>
      <c r="G1183" s="1" t="s">
        <v>20</v>
      </c>
      <c r="H1183" s="1"/>
      <c r="I1183" s="1"/>
      <c r="J1183" s="1"/>
      <c r="K1183" s="1" t="s">
        <v>53</v>
      </c>
    </row>
    <row r="1184" s="26" customFormat="1" hidden="1" customHeight="1" outlineLevel="2" spans="1:11">
      <c r="A1184" s="27">
        <v>45493</v>
      </c>
      <c r="B1184" s="1" t="s">
        <v>704</v>
      </c>
      <c r="C1184" s="1" t="s">
        <v>19</v>
      </c>
      <c r="D1184" s="1">
        <f>E1184-F1184</f>
        <v>-100</v>
      </c>
      <c r="E1184" s="1"/>
      <c r="F1184" s="1">
        <v>100</v>
      </c>
      <c r="G1184" s="1"/>
      <c r="H1184" s="1" t="s">
        <v>14</v>
      </c>
      <c r="I1184" s="1" t="s">
        <v>21</v>
      </c>
      <c r="J1184" s="1" t="s">
        <v>16</v>
      </c>
      <c r="K1184" s="1"/>
    </row>
    <row r="1185" s="26" customFormat="1" customHeight="1" outlineLevel="1" collapsed="1" spans="1:11">
      <c r="A1185" s="27"/>
      <c r="B1185" s="28" t="s">
        <v>705</v>
      </c>
      <c r="C1185" s="1"/>
      <c r="D1185" s="1">
        <f>SUBTOTAL(9,D1183:D1184)</f>
        <v>0</v>
      </c>
      <c r="E1185" s="1"/>
      <c r="F1185" s="1"/>
      <c r="G1185" s="1"/>
      <c r="H1185" s="1"/>
      <c r="I1185" s="1"/>
      <c r="J1185" s="1"/>
      <c r="K1185" s="1"/>
    </row>
    <row r="1186" s="26" customFormat="1" hidden="1" customHeight="1" outlineLevel="2" spans="1:11">
      <c r="A1186" s="27">
        <v>45490</v>
      </c>
      <c r="B1186" s="1" t="s">
        <v>706</v>
      </c>
      <c r="C1186" s="1" t="s">
        <v>19</v>
      </c>
      <c r="D1186" s="1">
        <f>E1186-F1186</f>
        <v>50</v>
      </c>
      <c r="E1186" s="1">
        <v>50</v>
      </c>
      <c r="F1186" s="1"/>
      <c r="G1186" s="1" t="s">
        <v>20</v>
      </c>
      <c r="H1186" s="1"/>
      <c r="I1186" s="1"/>
      <c r="J1186" s="1"/>
      <c r="K1186" s="1" t="s">
        <v>53</v>
      </c>
    </row>
    <row r="1187" s="26" customFormat="1" hidden="1" customHeight="1" outlineLevel="2" spans="1:11">
      <c r="A1187" s="27">
        <v>45493</v>
      </c>
      <c r="B1187" s="1" t="s">
        <v>706</v>
      </c>
      <c r="C1187" s="1" t="s">
        <v>19</v>
      </c>
      <c r="D1187" s="1">
        <f>E1187-F1187</f>
        <v>-50</v>
      </c>
      <c r="E1187" s="1"/>
      <c r="F1187" s="1">
        <v>50</v>
      </c>
      <c r="G1187" s="1"/>
      <c r="H1187" s="1" t="s">
        <v>14</v>
      </c>
      <c r="I1187" s="1" t="s">
        <v>21</v>
      </c>
      <c r="J1187" s="1" t="s">
        <v>16</v>
      </c>
      <c r="K1187" s="1"/>
    </row>
    <row r="1188" s="26" customFormat="1" customHeight="1" outlineLevel="1" collapsed="1" spans="1:11">
      <c r="A1188" s="27"/>
      <c r="B1188" s="28" t="s">
        <v>707</v>
      </c>
      <c r="C1188" s="1"/>
      <c r="D1188" s="1">
        <f>SUBTOTAL(9,D1186:D1187)</f>
        <v>0</v>
      </c>
      <c r="E1188" s="1"/>
      <c r="F1188" s="1"/>
      <c r="G1188" s="1"/>
      <c r="H1188" s="1"/>
      <c r="I1188" s="1"/>
      <c r="J1188" s="1"/>
      <c r="K1188" s="1"/>
    </row>
    <row r="1189" s="26" customFormat="1" hidden="1" customHeight="1" outlineLevel="2" spans="1:11">
      <c r="A1189" s="27">
        <v>45496</v>
      </c>
      <c r="B1189" s="1" t="s">
        <v>708</v>
      </c>
      <c r="C1189" s="1" t="s">
        <v>19</v>
      </c>
      <c r="D1189" s="1">
        <v>3</v>
      </c>
      <c r="E1189" s="1"/>
      <c r="F1189" s="1"/>
      <c r="G1189" s="1"/>
      <c r="H1189" s="1"/>
      <c r="I1189" s="1"/>
      <c r="J1189" s="1"/>
      <c r="K1189" s="1"/>
    </row>
    <row r="1190" s="26" customFormat="1" hidden="1" customHeight="1" outlineLevel="2" spans="1:11">
      <c r="A1190" s="27">
        <v>45493</v>
      </c>
      <c r="B1190" s="1" t="s">
        <v>708</v>
      </c>
      <c r="C1190" s="1" t="s">
        <v>19</v>
      </c>
      <c r="D1190" s="1">
        <f>E1190-F1190</f>
        <v>-2</v>
      </c>
      <c r="E1190" s="1"/>
      <c r="F1190" s="1">
        <v>2</v>
      </c>
      <c r="G1190" s="1"/>
      <c r="H1190" s="1" t="s">
        <v>62</v>
      </c>
      <c r="I1190" s="1" t="s">
        <v>63</v>
      </c>
      <c r="J1190" s="1" t="s">
        <v>64</v>
      </c>
      <c r="K1190" s="1"/>
    </row>
    <row r="1191" s="26" customFormat="1" hidden="1" customHeight="1" outlineLevel="2" spans="1:11">
      <c r="A1191" s="27">
        <v>45509</v>
      </c>
      <c r="B1191" s="1" t="s">
        <v>708</v>
      </c>
      <c r="C1191" s="1" t="s">
        <v>19</v>
      </c>
      <c r="D1191" s="1">
        <f>E1191-F1191</f>
        <v>-1</v>
      </c>
      <c r="E1191" s="1"/>
      <c r="F1191" s="1">
        <v>1</v>
      </c>
      <c r="G1191" s="1"/>
      <c r="H1191" s="1" t="s">
        <v>62</v>
      </c>
      <c r="I1191" s="1" t="s">
        <v>88</v>
      </c>
      <c r="J1191" s="1" t="s">
        <v>89</v>
      </c>
      <c r="K1191" s="1"/>
    </row>
    <row r="1192" s="26" customFormat="1" customHeight="1" outlineLevel="1" collapsed="1" spans="1:11">
      <c r="A1192" s="27"/>
      <c r="B1192" s="28" t="s">
        <v>709</v>
      </c>
      <c r="C1192" s="1"/>
      <c r="D1192" s="1">
        <f>SUBTOTAL(9,D1189:D1191)</f>
        <v>0</v>
      </c>
      <c r="E1192" s="1"/>
      <c r="F1192" s="1"/>
      <c r="G1192" s="1"/>
      <c r="H1192" s="1"/>
      <c r="I1192" s="1"/>
      <c r="J1192" s="1"/>
      <c r="K1192" s="1"/>
    </row>
    <row r="1193" s="26" customFormat="1" hidden="1" customHeight="1" outlineLevel="2" spans="1:11">
      <c r="A1193" s="27">
        <v>45496</v>
      </c>
      <c r="B1193" s="1" t="s">
        <v>710</v>
      </c>
      <c r="C1193" s="1" t="s">
        <v>19</v>
      </c>
      <c r="D1193" s="1">
        <v>18800</v>
      </c>
      <c r="E1193" s="1"/>
      <c r="F1193" s="1"/>
      <c r="G1193" s="1"/>
      <c r="H1193" s="1"/>
      <c r="I1193" s="1"/>
      <c r="J1193" s="1"/>
      <c r="K1193" s="1"/>
    </row>
    <row r="1194" s="26" customFormat="1" customHeight="1" outlineLevel="1" collapsed="1" spans="1:11">
      <c r="A1194" s="27"/>
      <c r="B1194" s="28" t="s">
        <v>711</v>
      </c>
      <c r="C1194" s="1"/>
      <c r="D1194" s="1">
        <f>SUBTOTAL(9,D1193)</f>
        <v>18800</v>
      </c>
      <c r="E1194" s="1"/>
      <c r="F1194" s="1"/>
      <c r="G1194" s="1"/>
      <c r="H1194" s="1"/>
      <c r="I1194" s="1"/>
      <c r="J1194" s="1"/>
      <c r="K1194" s="1"/>
    </row>
    <row r="1195" s="26" customFormat="1" hidden="1" customHeight="1" outlineLevel="2" spans="1:11">
      <c r="A1195" s="27">
        <v>45496</v>
      </c>
      <c r="B1195" s="1" t="s">
        <v>712</v>
      </c>
      <c r="C1195" s="1" t="s">
        <v>19</v>
      </c>
      <c r="D1195" s="1">
        <v>416</v>
      </c>
      <c r="E1195" s="1"/>
      <c r="F1195" s="1"/>
      <c r="G1195" s="1"/>
      <c r="H1195" s="1"/>
      <c r="I1195" s="1"/>
      <c r="J1195" s="1"/>
      <c r="K1195" s="1"/>
    </row>
    <row r="1196" s="26" customFormat="1" customHeight="1" outlineLevel="1" collapsed="1" spans="1:11">
      <c r="A1196" s="27"/>
      <c r="B1196" s="28" t="s">
        <v>713</v>
      </c>
      <c r="C1196" s="1"/>
      <c r="D1196" s="1">
        <f>SUBTOTAL(9,D1195)</f>
        <v>416</v>
      </c>
      <c r="E1196" s="1"/>
      <c r="F1196" s="1"/>
      <c r="G1196" s="1"/>
      <c r="H1196" s="1"/>
      <c r="I1196" s="1"/>
      <c r="J1196" s="1"/>
      <c r="K1196" s="1"/>
    </row>
    <row r="1197" s="26" customFormat="1" hidden="1" customHeight="1" outlineLevel="2" spans="1:11">
      <c r="A1197" s="27">
        <v>45496</v>
      </c>
      <c r="B1197" s="1" t="s">
        <v>714</v>
      </c>
      <c r="C1197" s="1" t="s">
        <v>19</v>
      </c>
      <c r="D1197" s="1">
        <v>55</v>
      </c>
      <c r="E1197" s="1"/>
      <c r="F1197" s="1"/>
      <c r="G1197" s="1"/>
      <c r="H1197" s="1"/>
      <c r="I1197" s="1"/>
      <c r="J1197" s="1"/>
      <c r="K1197" s="1"/>
    </row>
    <row r="1198" s="26" customFormat="1" customHeight="1" outlineLevel="1" collapsed="1" spans="1:11">
      <c r="A1198" s="27"/>
      <c r="B1198" s="28" t="s">
        <v>715</v>
      </c>
      <c r="C1198" s="1"/>
      <c r="D1198" s="1">
        <f>SUBTOTAL(9,D1197)</f>
        <v>55</v>
      </c>
      <c r="E1198" s="1"/>
      <c r="F1198" s="1"/>
      <c r="G1198" s="1"/>
      <c r="H1198" s="1"/>
      <c r="I1198" s="1"/>
      <c r="J1198" s="1"/>
      <c r="K1198" s="1"/>
    </row>
    <row r="1199" s="26" customFormat="1" hidden="1" customHeight="1" outlineLevel="2" spans="1:11">
      <c r="A1199" s="27">
        <v>45496</v>
      </c>
      <c r="B1199" s="1" t="s">
        <v>716</v>
      </c>
      <c r="C1199" s="1" t="s">
        <v>19</v>
      </c>
      <c r="D1199" s="1">
        <v>58</v>
      </c>
      <c r="E1199" s="1"/>
      <c r="F1199" s="1"/>
      <c r="G1199" s="1"/>
      <c r="H1199" s="1"/>
      <c r="I1199" s="1"/>
      <c r="J1199" s="1"/>
      <c r="K1199" s="1"/>
    </row>
    <row r="1200" s="26" customFormat="1" customHeight="1" outlineLevel="1" collapsed="1" spans="1:11">
      <c r="A1200" s="27"/>
      <c r="B1200" s="28" t="s">
        <v>717</v>
      </c>
      <c r="C1200" s="1"/>
      <c r="D1200" s="1">
        <f>SUBTOTAL(9,D1199)</f>
        <v>58</v>
      </c>
      <c r="E1200" s="1"/>
      <c r="F1200" s="1"/>
      <c r="G1200" s="1"/>
      <c r="H1200" s="1"/>
      <c r="I1200" s="1"/>
      <c r="J1200" s="1"/>
      <c r="K1200" s="1"/>
    </row>
    <row r="1201" s="26" customFormat="1" hidden="1" customHeight="1" outlineLevel="2" spans="1:11">
      <c r="A1201" s="27">
        <v>45496</v>
      </c>
      <c r="B1201" s="1" t="s">
        <v>718</v>
      </c>
      <c r="C1201" s="1" t="s">
        <v>19</v>
      </c>
      <c r="D1201" s="1">
        <v>64</v>
      </c>
      <c r="E1201" s="1"/>
      <c r="F1201" s="1"/>
      <c r="G1201" s="1"/>
      <c r="H1201" s="1"/>
      <c r="I1201" s="1"/>
      <c r="J1201" s="1"/>
      <c r="K1201" s="1"/>
    </row>
    <row r="1202" s="26" customFormat="1" customHeight="1" outlineLevel="1" collapsed="1" spans="1:11">
      <c r="A1202" s="27"/>
      <c r="B1202" s="28" t="s">
        <v>719</v>
      </c>
      <c r="C1202" s="1"/>
      <c r="D1202" s="1">
        <f>SUBTOTAL(9,D1201)</f>
        <v>64</v>
      </c>
      <c r="E1202" s="1"/>
      <c r="F1202" s="1"/>
      <c r="G1202" s="1"/>
      <c r="H1202" s="1"/>
      <c r="I1202" s="1"/>
      <c r="J1202" s="1"/>
      <c r="K1202" s="1"/>
    </row>
    <row r="1203" s="26" customFormat="1" hidden="1" customHeight="1" outlineLevel="2" spans="1:11">
      <c r="A1203" s="27">
        <v>45496</v>
      </c>
      <c r="B1203" s="1" t="s">
        <v>720</v>
      </c>
      <c r="C1203" s="1" t="s">
        <v>19</v>
      </c>
      <c r="D1203" s="1">
        <v>51</v>
      </c>
      <c r="E1203" s="1"/>
      <c r="F1203" s="1"/>
      <c r="G1203" s="1"/>
      <c r="H1203" s="1"/>
      <c r="I1203" s="1"/>
      <c r="J1203" s="1"/>
      <c r="K1203" s="1"/>
    </row>
    <row r="1204" s="26" customFormat="1" customHeight="1" outlineLevel="1" collapsed="1" spans="1:11">
      <c r="A1204" s="27"/>
      <c r="B1204" s="28" t="s">
        <v>721</v>
      </c>
      <c r="C1204" s="1"/>
      <c r="D1204" s="1">
        <f>SUBTOTAL(9,D1203)</f>
        <v>51</v>
      </c>
      <c r="E1204" s="1"/>
      <c r="F1204" s="1"/>
      <c r="G1204" s="1"/>
      <c r="H1204" s="1"/>
      <c r="I1204" s="1"/>
      <c r="J1204" s="1"/>
      <c r="K1204" s="1"/>
    </row>
    <row r="1205" s="26" customFormat="1" hidden="1" customHeight="1" outlineLevel="2" spans="1:11">
      <c r="A1205" s="27">
        <v>45496</v>
      </c>
      <c r="B1205" s="1" t="s">
        <v>722</v>
      </c>
      <c r="C1205" s="1" t="s">
        <v>19</v>
      </c>
      <c r="D1205" s="1">
        <v>20</v>
      </c>
      <c r="E1205" s="1"/>
      <c r="F1205" s="1"/>
      <c r="G1205" s="1"/>
      <c r="H1205" s="1"/>
      <c r="I1205" s="1"/>
      <c r="J1205" s="1"/>
      <c r="K1205" s="1"/>
    </row>
    <row r="1206" s="26" customFormat="1" customHeight="1" outlineLevel="1" collapsed="1" spans="1:11">
      <c r="A1206" s="27"/>
      <c r="B1206" s="28" t="s">
        <v>723</v>
      </c>
      <c r="C1206" s="1"/>
      <c r="D1206" s="1">
        <f>SUBTOTAL(9,D1205)</f>
        <v>20</v>
      </c>
      <c r="E1206" s="1"/>
      <c r="F1206" s="1"/>
      <c r="G1206" s="1"/>
      <c r="H1206" s="1"/>
      <c r="I1206" s="1"/>
      <c r="J1206" s="1"/>
      <c r="K1206" s="1"/>
    </row>
    <row r="1207" s="26" customFormat="1" hidden="1" customHeight="1" outlineLevel="2" spans="1:11">
      <c r="A1207" s="27">
        <v>45555</v>
      </c>
      <c r="B1207" s="1" t="s">
        <v>724</v>
      </c>
      <c r="C1207" s="1" t="s">
        <v>19</v>
      </c>
      <c r="D1207" s="1">
        <f>E1207-F1207</f>
        <v>50</v>
      </c>
      <c r="E1207" s="1">
        <v>50</v>
      </c>
      <c r="F1207" s="1"/>
      <c r="G1207" s="1" t="s">
        <v>725</v>
      </c>
      <c r="H1207" s="1"/>
      <c r="I1207" s="1"/>
      <c r="J1207" s="1"/>
      <c r="K1207" s="1"/>
    </row>
    <row r="1208" s="26" customFormat="1" hidden="1" customHeight="1" outlineLevel="2" spans="1:11">
      <c r="A1208" s="27">
        <v>45558</v>
      </c>
      <c r="B1208" s="1" t="s">
        <v>724</v>
      </c>
      <c r="C1208" s="1" t="s">
        <v>19</v>
      </c>
      <c r="D1208" s="1">
        <f>E1208-F1208</f>
        <v>-50</v>
      </c>
      <c r="E1208" s="1"/>
      <c r="F1208" s="1">
        <v>50</v>
      </c>
      <c r="G1208" s="1"/>
      <c r="H1208" s="1" t="s">
        <v>14</v>
      </c>
      <c r="I1208" s="1" t="s">
        <v>15</v>
      </c>
      <c r="J1208" s="1" t="s">
        <v>29</v>
      </c>
      <c r="K1208" s="1"/>
    </row>
    <row r="1209" s="26" customFormat="1" customHeight="1" outlineLevel="1" collapsed="1" spans="1:11">
      <c r="A1209" s="27"/>
      <c r="B1209" s="28" t="s">
        <v>726</v>
      </c>
      <c r="C1209" s="1"/>
      <c r="D1209" s="1">
        <f>SUBTOTAL(9,D1207:D1208)</f>
        <v>0</v>
      </c>
      <c r="E1209" s="1"/>
      <c r="F1209" s="1"/>
      <c r="G1209" s="1"/>
      <c r="H1209" s="1"/>
      <c r="I1209" s="1"/>
      <c r="J1209" s="1"/>
      <c r="K1209" s="1"/>
    </row>
    <row r="1210" s="26" customFormat="1" hidden="1" customHeight="1" outlineLevel="2" spans="1:11">
      <c r="A1210" s="27">
        <v>45624</v>
      </c>
      <c r="B1210" s="1" t="s">
        <v>727</v>
      </c>
      <c r="C1210" s="1" t="s">
        <v>19</v>
      </c>
      <c r="D1210" s="1">
        <f>E1210-F1210</f>
        <v>860</v>
      </c>
      <c r="E1210" s="1">
        <v>860</v>
      </c>
      <c r="F1210" s="1"/>
      <c r="G1210" s="1" t="s">
        <v>13</v>
      </c>
      <c r="H1210" s="1"/>
      <c r="I1210" s="1"/>
      <c r="J1210" s="1"/>
      <c r="K1210" s="1"/>
    </row>
    <row r="1211" s="26" customFormat="1" hidden="1" customHeight="1" outlineLevel="2" spans="1:11">
      <c r="A1211" s="27">
        <v>45627</v>
      </c>
      <c r="B1211" s="1" t="s">
        <v>727</v>
      </c>
      <c r="C1211" s="1" t="s">
        <v>19</v>
      </c>
      <c r="D1211" s="1">
        <f>E1211-F1211</f>
        <v>-860</v>
      </c>
      <c r="E1211" s="1"/>
      <c r="F1211" s="1">
        <v>860</v>
      </c>
      <c r="G1211" s="1"/>
      <c r="H1211" s="1" t="s">
        <v>14</v>
      </c>
      <c r="I1211" s="1" t="s">
        <v>15</v>
      </c>
      <c r="J1211" s="1" t="s">
        <v>16</v>
      </c>
      <c r="K1211" s="1"/>
    </row>
    <row r="1212" s="26" customFormat="1" customHeight="1" outlineLevel="1" collapsed="1" spans="1:11">
      <c r="A1212" s="27"/>
      <c r="B1212" s="28" t="s">
        <v>728</v>
      </c>
      <c r="C1212" s="1"/>
      <c r="D1212" s="1">
        <f>SUBTOTAL(9,D1210:D1211)</f>
        <v>0</v>
      </c>
      <c r="E1212" s="1"/>
      <c r="F1212" s="1"/>
      <c r="G1212" s="1"/>
      <c r="H1212" s="1"/>
      <c r="I1212" s="1"/>
      <c r="J1212" s="1"/>
      <c r="K1212" s="1"/>
    </row>
    <row r="1213" s="26" customFormat="1" hidden="1" customHeight="1" outlineLevel="2" spans="1:11">
      <c r="A1213" s="27">
        <v>45496</v>
      </c>
      <c r="B1213" s="1" t="s">
        <v>729</v>
      </c>
      <c r="C1213" s="1" t="s">
        <v>12</v>
      </c>
      <c r="D1213" s="1">
        <v>93</v>
      </c>
      <c r="E1213" s="1"/>
      <c r="F1213" s="1"/>
      <c r="G1213" s="1"/>
      <c r="H1213" s="1"/>
      <c r="I1213" s="1"/>
      <c r="J1213" s="1"/>
      <c r="K1213" s="1"/>
    </row>
    <row r="1214" s="26" customFormat="1" hidden="1" customHeight="1" outlineLevel="2" spans="1:11">
      <c r="A1214" s="27">
        <v>45502</v>
      </c>
      <c r="B1214" s="1" t="s">
        <v>729</v>
      </c>
      <c r="C1214" s="1" t="s">
        <v>28</v>
      </c>
      <c r="D1214" s="1">
        <f>E1214-F1214</f>
        <v>-90</v>
      </c>
      <c r="E1214" s="1"/>
      <c r="F1214" s="1">
        <v>90</v>
      </c>
      <c r="G1214" s="1"/>
      <c r="H1214" s="1" t="s">
        <v>62</v>
      </c>
      <c r="I1214" s="1" t="s">
        <v>730</v>
      </c>
      <c r="J1214" s="1" t="s">
        <v>731</v>
      </c>
      <c r="K1214" s="1"/>
    </row>
    <row r="1215" s="26" customFormat="1" hidden="1" customHeight="1" outlineLevel="2" spans="1:11">
      <c r="A1215" s="27">
        <v>45532</v>
      </c>
      <c r="B1215" s="1" t="s">
        <v>729</v>
      </c>
      <c r="C1215" s="1" t="s">
        <v>12</v>
      </c>
      <c r="D1215" s="1">
        <f>E1215-F1215</f>
        <v>-2</v>
      </c>
      <c r="E1215" s="1"/>
      <c r="F1215" s="1">
        <v>2</v>
      </c>
      <c r="G1215" s="1"/>
      <c r="H1215" s="1" t="s">
        <v>732</v>
      </c>
      <c r="I1215" s="1" t="s">
        <v>63</v>
      </c>
      <c r="J1215" s="1" t="s">
        <v>64</v>
      </c>
      <c r="K1215" s="1"/>
    </row>
    <row r="1216" s="26" customFormat="1" hidden="1" customHeight="1" outlineLevel="2" spans="1:11">
      <c r="A1216" s="27">
        <v>45590</v>
      </c>
      <c r="B1216" s="1" t="s">
        <v>729</v>
      </c>
      <c r="C1216" s="1" t="s">
        <v>12</v>
      </c>
      <c r="D1216" s="1">
        <f>E1216-F1216</f>
        <v>-1</v>
      </c>
      <c r="E1216" s="1"/>
      <c r="F1216" s="1">
        <v>1</v>
      </c>
      <c r="G1216" s="1"/>
      <c r="H1216" s="1" t="s">
        <v>406</v>
      </c>
      <c r="I1216" s="1" t="s">
        <v>628</v>
      </c>
      <c r="J1216" s="1" t="s">
        <v>89</v>
      </c>
      <c r="K1216" s="1"/>
    </row>
    <row r="1217" s="26" customFormat="1" customHeight="1" outlineLevel="1" collapsed="1" spans="1:11">
      <c r="A1217" s="27"/>
      <c r="B1217" s="28" t="s">
        <v>733</v>
      </c>
      <c r="C1217" s="1"/>
      <c r="D1217" s="1">
        <f>SUBTOTAL(9,D1213:D1216)</f>
        <v>0</v>
      </c>
      <c r="E1217" s="1"/>
      <c r="F1217" s="1"/>
      <c r="G1217" s="1"/>
      <c r="H1217" s="1"/>
      <c r="I1217" s="1"/>
      <c r="J1217" s="1"/>
      <c r="K1217" s="1"/>
    </row>
    <row r="1218" s="26" customFormat="1" hidden="1" customHeight="1" outlineLevel="2" spans="1:11">
      <c r="A1218" s="27">
        <v>45496</v>
      </c>
      <c r="B1218" s="1" t="s">
        <v>734</v>
      </c>
      <c r="C1218" s="1" t="s">
        <v>19</v>
      </c>
      <c r="D1218" s="1">
        <v>6</v>
      </c>
      <c r="E1218" s="1"/>
      <c r="F1218" s="1"/>
      <c r="G1218" s="1"/>
      <c r="H1218" s="1"/>
      <c r="I1218" s="1"/>
      <c r="J1218" s="1"/>
      <c r="K1218" s="1"/>
    </row>
    <row r="1219" s="26" customFormat="1" customHeight="1" outlineLevel="1" collapsed="1" spans="1:11">
      <c r="A1219" s="27"/>
      <c r="B1219" s="28" t="s">
        <v>735</v>
      </c>
      <c r="C1219" s="1"/>
      <c r="D1219" s="1">
        <f>SUBTOTAL(9,D1218)</f>
        <v>6</v>
      </c>
      <c r="E1219" s="1"/>
      <c r="F1219" s="1"/>
      <c r="G1219" s="1"/>
      <c r="H1219" s="1"/>
      <c r="I1219" s="1"/>
      <c r="J1219" s="1"/>
      <c r="K1219" s="1"/>
    </row>
    <row r="1220" s="26" customFormat="1" hidden="1" customHeight="1" outlineLevel="2" spans="1:11">
      <c r="A1220" s="27">
        <v>45574</v>
      </c>
      <c r="B1220" s="1" t="s">
        <v>736</v>
      </c>
      <c r="C1220" s="1" t="s">
        <v>19</v>
      </c>
      <c r="D1220" s="1">
        <f>E1220-F1220</f>
        <v>1</v>
      </c>
      <c r="E1220" s="1">
        <v>1</v>
      </c>
      <c r="F1220" s="1"/>
      <c r="G1220" s="1" t="s">
        <v>61</v>
      </c>
      <c r="H1220" s="1"/>
      <c r="I1220" s="1"/>
      <c r="J1220" s="1"/>
      <c r="K1220" s="1"/>
    </row>
    <row r="1221" s="26" customFormat="1" customHeight="1" outlineLevel="1" collapsed="1" spans="1:11">
      <c r="A1221" s="27"/>
      <c r="B1221" s="28" t="s">
        <v>737</v>
      </c>
      <c r="C1221" s="1"/>
      <c r="D1221" s="1">
        <f>SUBTOTAL(9,D1220)</f>
        <v>1</v>
      </c>
      <c r="E1221" s="1"/>
      <c r="F1221" s="1"/>
      <c r="G1221" s="1"/>
      <c r="H1221" s="1"/>
      <c r="I1221" s="1"/>
      <c r="J1221" s="1"/>
      <c r="K1221" s="1"/>
    </row>
    <row r="1222" s="26" customFormat="1" hidden="1" customHeight="1" outlineLevel="2" spans="1:11">
      <c r="A1222" s="27">
        <v>45542</v>
      </c>
      <c r="B1222" s="1" t="s">
        <v>738</v>
      </c>
      <c r="C1222" s="1" t="s">
        <v>19</v>
      </c>
      <c r="D1222" s="1">
        <f>E1222-F1222</f>
        <v>-1</v>
      </c>
      <c r="E1222" s="1"/>
      <c r="F1222" s="1">
        <v>1</v>
      </c>
      <c r="G1222" s="1"/>
      <c r="H1222" s="1" t="s">
        <v>732</v>
      </c>
      <c r="I1222" s="1" t="s">
        <v>739</v>
      </c>
      <c r="J1222" s="1" t="s">
        <v>740</v>
      </c>
      <c r="K1222" s="1"/>
    </row>
    <row r="1223" s="26" customFormat="1" hidden="1" customHeight="1" outlineLevel="2" spans="1:11">
      <c r="A1223" s="27">
        <v>45542</v>
      </c>
      <c r="B1223" s="1" t="s">
        <v>738</v>
      </c>
      <c r="C1223" s="1" t="s">
        <v>19</v>
      </c>
      <c r="D1223" s="1">
        <f>E1223-F1223</f>
        <v>1</v>
      </c>
      <c r="E1223" s="1">
        <v>1</v>
      </c>
      <c r="F1223" s="1"/>
      <c r="G1223" s="1" t="s">
        <v>61</v>
      </c>
      <c r="H1223" s="1"/>
      <c r="I1223" s="1"/>
      <c r="J1223" s="1"/>
      <c r="K1223" s="1"/>
    </row>
    <row r="1224" s="26" customFormat="1" customHeight="1" outlineLevel="1" collapsed="1" spans="1:11">
      <c r="A1224" s="27"/>
      <c r="B1224" s="28" t="s">
        <v>741</v>
      </c>
      <c r="C1224" s="1"/>
      <c r="D1224" s="1">
        <f>SUBTOTAL(9,D1222:D1223)</f>
        <v>0</v>
      </c>
      <c r="E1224" s="1"/>
      <c r="F1224" s="1"/>
      <c r="G1224" s="1"/>
      <c r="H1224" s="1"/>
      <c r="I1224" s="1"/>
      <c r="J1224" s="1"/>
      <c r="K1224" s="1"/>
    </row>
    <row r="1225" s="26" customFormat="1" hidden="1" customHeight="1" outlineLevel="2" spans="1:11">
      <c r="A1225" s="27">
        <v>45502</v>
      </c>
      <c r="B1225" s="1" t="s">
        <v>742</v>
      </c>
      <c r="C1225" s="1" t="s">
        <v>19</v>
      </c>
      <c r="D1225" s="1">
        <f>E1225-F1225</f>
        <v>10</v>
      </c>
      <c r="E1225" s="1">
        <v>10</v>
      </c>
      <c r="F1225" s="1"/>
      <c r="G1225" s="1" t="s">
        <v>61</v>
      </c>
      <c r="H1225" s="1"/>
      <c r="I1225" s="1"/>
      <c r="J1225" s="1"/>
      <c r="K1225" s="1"/>
    </row>
    <row r="1226" s="26" customFormat="1" hidden="1" customHeight="1" outlineLevel="2" spans="1:11">
      <c r="A1226" s="27">
        <v>46022</v>
      </c>
      <c r="B1226" s="1" t="s">
        <v>742</v>
      </c>
      <c r="C1226" s="1" t="s">
        <v>19</v>
      </c>
      <c r="D1226" s="1">
        <f>E1226-F1226</f>
        <v>-10</v>
      </c>
      <c r="E1226" s="1"/>
      <c r="F1226" s="1">
        <v>10</v>
      </c>
      <c r="G1226" s="1"/>
      <c r="H1226" s="1" t="s">
        <v>38</v>
      </c>
      <c r="I1226" s="1" t="s">
        <v>39</v>
      </c>
      <c r="J1226" s="1" t="s">
        <v>39</v>
      </c>
      <c r="K1226" s="1"/>
    </row>
    <row r="1227" s="26" customFormat="1" customHeight="1" outlineLevel="1" collapsed="1" spans="1:11">
      <c r="A1227" s="27"/>
      <c r="B1227" s="28" t="s">
        <v>743</v>
      </c>
      <c r="C1227" s="1"/>
      <c r="D1227" s="1">
        <f>SUBTOTAL(9,D1225:D1226)</f>
        <v>0</v>
      </c>
      <c r="E1227" s="1"/>
      <c r="F1227" s="1"/>
      <c r="G1227" s="1"/>
      <c r="H1227" s="1"/>
      <c r="I1227" s="1"/>
      <c r="J1227" s="1"/>
      <c r="K1227" s="1"/>
    </row>
    <row r="1228" s="26" customFormat="1" hidden="1" customHeight="1" outlineLevel="2" spans="1:11">
      <c r="A1228" s="27">
        <v>45502</v>
      </c>
      <c r="B1228" s="1" t="s">
        <v>744</v>
      </c>
      <c r="C1228" s="1" t="s">
        <v>19</v>
      </c>
      <c r="D1228" s="1">
        <f>E1228-F1228</f>
        <v>10</v>
      </c>
      <c r="E1228" s="1">
        <v>10</v>
      </c>
      <c r="F1228" s="1"/>
      <c r="G1228" s="1" t="s">
        <v>61</v>
      </c>
      <c r="H1228" s="1"/>
      <c r="I1228" s="1"/>
      <c r="J1228" s="1"/>
      <c r="K1228" s="1"/>
    </row>
    <row r="1229" s="26" customFormat="1" hidden="1" customHeight="1" outlineLevel="2" spans="1:11">
      <c r="A1229" s="27">
        <v>46022</v>
      </c>
      <c r="B1229" s="1" t="s">
        <v>744</v>
      </c>
      <c r="C1229" s="1" t="s">
        <v>19</v>
      </c>
      <c r="D1229" s="1">
        <f>E1229-F1229</f>
        <v>-10</v>
      </c>
      <c r="E1229" s="1"/>
      <c r="F1229" s="1">
        <v>10</v>
      </c>
      <c r="G1229" s="1"/>
      <c r="H1229" s="1" t="s">
        <v>38</v>
      </c>
      <c r="I1229" s="1" t="s">
        <v>39</v>
      </c>
      <c r="J1229" s="1" t="s">
        <v>39</v>
      </c>
      <c r="K1229" s="1"/>
    </row>
    <row r="1230" s="26" customFormat="1" customHeight="1" outlineLevel="1" collapsed="1" spans="1:11">
      <c r="A1230" s="27"/>
      <c r="B1230" s="28" t="s">
        <v>745</v>
      </c>
      <c r="C1230" s="1"/>
      <c r="D1230" s="1">
        <f>SUBTOTAL(9,D1228:D1229)</f>
        <v>0</v>
      </c>
      <c r="E1230" s="1"/>
      <c r="F1230" s="1"/>
      <c r="G1230" s="1"/>
      <c r="H1230" s="1"/>
      <c r="I1230" s="1"/>
      <c r="J1230" s="1"/>
      <c r="K1230" s="1"/>
    </row>
    <row r="1231" s="26" customFormat="1" hidden="1" customHeight="1" outlineLevel="2" spans="1:11">
      <c r="A1231" s="27">
        <v>45601</v>
      </c>
      <c r="B1231" s="1" t="s">
        <v>746</v>
      </c>
      <c r="C1231" s="1" t="s">
        <v>19</v>
      </c>
      <c r="D1231" s="1">
        <f>E1231-F1231</f>
        <v>0</v>
      </c>
      <c r="E1231" s="1">
        <v>2</v>
      </c>
      <c r="F1231" s="1">
        <v>2</v>
      </c>
      <c r="G1231" s="1" t="s">
        <v>61</v>
      </c>
      <c r="H1231" s="1" t="s">
        <v>14</v>
      </c>
      <c r="I1231" s="1" t="s">
        <v>61</v>
      </c>
      <c r="J1231" s="1" t="s">
        <v>747</v>
      </c>
      <c r="K1231" s="1" t="s">
        <v>748</v>
      </c>
    </row>
    <row r="1232" s="26" customFormat="1" customHeight="1" outlineLevel="1" collapsed="1" spans="1:11">
      <c r="A1232" s="27"/>
      <c r="B1232" s="28" t="s">
        <v>749</v>
      </c>
      <c r="C1232" s="1"/>
      <c r="D1232" s="1">
        <f>SUBTOTAL(9,D1231)</f>
        <v>0</v>
      </c>
      <c r="E1232" s="1"/>
      <c r="F1232" s="1"/>
      <c r="G1232" s="1"/>
      <c r="H1232" s="1"/>
      <c r="I1232" s="1"/>
      <c r="J1232" s="1"/>
      <c r="K1232" s="1"/>
    </row>
    <row r="1233" s="26" customFormat="1" hidden="1" customHeight="1" outlineLevel="2" spans="1:11">
      <c r="A1233" s="27">
        <v>45601</v>
      </c>
      <c r="B1233" s="1" t="s">
        <v>750</v>
      </c>
      <c r="C1233" s="1" t="s">
        <v>19</v>
      </c>
      <c r="D1233" s="1">
        <f>E1233-F1233</f>
        <v>0</v>
      </c>
      <c r="E1233" s="1">
        <v>1</v>
      </c>
      <c r="F1233" s="1">
        <v>1</v>
      </c>
      <c r="G1233" s="1" t="s">
        <v>61</v>
      </c>
      <c r="H1233" s="1" t="s">
        <v>14</v>
      </c>
      <c r="I1233" s="1" t="s">
        <v>61</v>
      </c>
      <c r="J1233" s="1" t="s">
        <v>747</v>
      </c>
      <c r="K1233" s="1" t="s">
        <v>748</v>
      </c>
    </row>
    <row r="1234" s="26" customFormat="1" customHeight="1" outlineLevel="1" collapsed="1" spans="1:11">
      <c r="A1234" s="27"/>
      <c r="B1234" s="28" t="s">
        <v>751</v>
      </c>
      <c r="C1234" s="1"/>
      <c r="D1234" s="1">
        <f>SUBTOTAL(9,D1233)</f>
        <v>0</v>
      </c>
      <c r="E1234" s="1"/>
      <c r="F1234" s="1"/>
      <c r="G1234" s="1"/>
      <c r="H1234" s="1"/>
      <c r="I1234" s="1"/>
      <c r="J1234" s="1"/>
      <c r="K1234" s="1"/>
    </row>
    <row r="1235" s="26" customFormat="1" hidden="1" customHeight="1" outlineLevel="2" spans="1:11">
      <c r="A1235" s="27">
        <v>45601</v>
      </c>
      <c r="B1235" s="1" t="s">
        <v>752</v>
      </c>
      <c r="C1235" s="1" t="s">
        <v>19</v>
      </c>
      <c r="D1235" s="1">
        <f>E1235-F1235</f>
        <v>0</v>
      </c>
      <c r="E1235" s="1">
        <v>1</v>
      </c>
      <c r="F1235" s="1">
        <v>1</v>
      </c>
      <c r="G1235" s="1" t="s">
        <v>61</v>
      </c>
      <c r="H1235" s="1" t="s">
        <v>14</v>
      </c>
      <c r="I1235" s="1" t="s">
        <v>61</v>
      </c>
      <c r="J1235" s="1" t="s">
        <v>747</v>
      </c>
      <c r="K1235" s="1" t="s">
        <v>748</v>
      </c>
    </row>
    <row r="1236" s="26" customFormat="1" customHeight="1" outlineLevel="1" collapsed="1" spans="1:11">
      <c r="A1236" s="27"/>
      <c r="B1236" s="28" t="s">
        <v>753</v>
      </c>
      <c r="C1236" s="1"/>
      <c r="D1236" s="1">
        <f>SUBTOTAL(9,D1235)</f>
        <v>0</v>
      </c>
      <c r="E1236" s="1"/>
      <c r="F1236" s="1"/>
      <c r="G1236" s="1"/>
      <c r="H1236" s="1"/>
      <c r="I1236" s="1"/>
      <c r="J1236" s="1"/>
      <c r="K1236" s="1"/>
    </row>
    <row r="1237" s="26" customFormat="1" hidden="1" customHeight="1" outlineLevel="2" spans="1:11">
      <c r="A1237" s="27">
        <v>45601</v>
      </c>
      <c r="B1237" s="1" t="s">
        <v>754</v>
      </c>
      <c r="C1237" s="1" t="s">
        <v>19</v>
      </c>
      <c r="D1237" s="1">
        <f>E1237-F1237</f>
        <v>0</v>
      </c>
      <c r="E1237" s="1">
        <v>1</v>
      </c>
      <c r="F1237" s="1">
        <v>1</v>
      </c>
      <c r="G1237" s="1" t="s">
        <v>61</v>
      </c>
      <c r="H1237" s="1" t="s">
        <v>14</v>
      </c>
      <c r="I1237" s="1" t="s">
        <v>61</v>
      </c>
      <c r="J1237" s="1" t="s">
        <v>747</v>
      </c>
      <c r="K1237" s="1" t="s">
        <v>748</v>
      </c>
    </row>
    <row r="1238" s="26" customFormat="1" customHeight="1" outlineLevel="1" collapsed="1" spans="1:11">
      <c r="A1238" s="27"/>
      <c r="B1238" s="28" t="s">
        <v>755</v>
      </c>
      <c r="C1238" s="1"/>
      <c r="D1238" s="1">
        <f>SUBTOTAL(9,D1237)</f>
        <v>0</v>
      </c>
      <c r="E1238" s="1"/>
      <c r="F1238" s="1"/>
      <c r="G1238" s="1"/>
      <c r="H1238" s="1"/>
      <c r="I1238" s="1"/>
      <c r="J1238" s="1"/>
      <c r="K1238" s="1"/>
    </row>
    <row r="1239" s="26" customFormat="1" hidden="1" customHeight="1" outlineLevel="2" spans="1:11">
      <c r="A1239" s="27">
        <v>45601</v>
      </c>
      <c r="B1239" s="1" t="s">
        <v>756</v>
      </c>
      <c r="C1239" s="1" t="s">
        <v>19</v>
      </c>
      <c r="D1239" s="1">
        <f>E1239-F1239</f>
        <v>0</v>
      </c>
      <c r="E1239" s="1">
        <v>1</v>
      </c>
      <c r="F1239" s="1">
        <v>1</v>
      </c>
      <c r="G1239" s="1" t="s">
        <v>61</v>
      </c>
      <c r="H1239" s="1" t="s">
        <v>14</v>
      </c>
      <c r="I1239" s="1" t="s">
        <v>61</v>
      </c>
      <c r="J1239" s="1" t="s">
        <v>747</v>
      </c>
      <c r="K1239" s="1" t="s">
        <v>748</v>
      </c>
    </row>
    <row r="1240" s="26" customFormat="1" customHeight="1" outlineLevel="1" collapsed="1" spans="1:11">
      <c r="A1240" s="27"/>
      <c r="B1240" s="28" t="s">
        <v>757</v>
      </c>
      <c r="C1240" s="1"/>
      <c r="D1240" s="1">
        <f>SUBTOTAL(9,D1239)</f>
        <v>0</v>
      </c>
      <c r="E1240" s="1"/>
      <c r="F1240" s="1"/>
      <c r="G1240" s="1"/>
      <c r="H1240" s="1"/>
      <c r="I1240" s="1"/>
      <c r="J1240" s="1"/>
      <c r="K1240" s="1"/>
    </row>
    <row r="1241" s="26" customFormat="1" hidden="1" customHeight="1" outlineLevel="2" spans="1:11">
      <c r="A1241" s="27">
        <v>45601</v>
      </c>
      <c r="B1241" s="1" t="s">
        <v>758</v>
      </c>
      <c r="C1241" s="1" t="s">
        <v>19</v>
      </c>
      <c r="D1241" s="1">
        <f>E1241-F1241</f>
        <v>0</v>
      </c>
      <c r="E1241" s="1">
        <v>43</v>
      </c>
      <c r="F1241" s="1">
        <v>43</v>
      </c>
      <c r="G1241" s="1" t="s">
        <v>61</v>
      </c>
      <c r="H1241" s="1" t="s">
        <v>14</v>
      </c>
      <c r="I1241" s="1" t="s">
        <v>61</v>
      </c>
      <c r="J1241" s="1" t="s">
        <v>747</v>
      </c>
      <c r="K1241" s="1" t="s">
        <v>748</v>
      </c>
    </row>
    <row r="1242" s="26" customFormat="1" customHeight="1" outlineLevel="1" collapsed="1" spans="1:11">
      <c r="A1242" s="27"/>
      <c r="B1242" s="28" t="s">
        <v>759</v>
      </c>
      <c r="C1242" s="1"/>
      <c r="D1242" s="1">
        <f>SUBTOTAL(9,D1241)</f>
        <v>0</v>
      </c>
      <c r="E1242" s="1"/>
      <c r="F1242" s="1"/>
      <c r="G1242" s="1"/>
      <c r="H1242" s="1"/>
      <c r="I1242" s="1"/>
      <c r="J1242" s="1"/>
      <c r="K1242" s="1"/>
    </row>
    <row r="1243" s="26" customFormat="1" hidden="1" customHeight="1" outlineLevel="2" spans="1:11">
      <c r="A1243" s="27">
        <v>45601</v>
      </c>
      <c r="B1243" s="1" t="s">
        <v>760</v>
      </c>
      <c r="C1243" s="1" t="s">
        <v>19</v>
      </c>
      <c r="D1243" s="1">
        <f>E1243-F1243</f>
        <v>0</v>
      </c>
      <c r="E1243" s="1">
        <v>1</v>
      </c>
      <c r="F1243" s="1">
        <v>1</v>
      </c>
      <c r="G1243" s="1" t="s">
        <v>61</v>
      </c>
      <c r="H1243" s="1" t="s">
        <v>14</v>
      </c>
      <c r="I1243" s="1" t="s">
        <v>61</v>
      </c>
      <c r="J1243" s="1" t="s">
        <v>747</v>
      </c>
      <c r="K1243" s="1" t="s">
        <v>748</v>
      </c>
    </row>
    <row r="1244" s="26" customFormat="1" customHeight="1" outlineLevel="1" collapsed="1" spans="1:11">
      <c r="A1244" s="27"/>
      <c r="B1244" s="28" t="s">
        <v>761</v>
      </c>
      <c r="C1244" s="1"/>
      <c r="D1244" s="1">
        <f>SUBTOTAL(9,D1243)</f>
        <v>0</v>
      </c>
      <c r="E1244" s="1"/>
      <c r="F1244" s="1"/>
      <c r="G1244" s="1"/>
      <c r="H1244" s="1"/>
      <c r="I1244" s="1"/>
      <c r="J1244" s="1"/>
      <c r="K1244" s="1"/>
    </row>
    <row r="1245" s="26" customFormat="1" hidden="1" customHeight="1" outlineLevel="2" spans="1:11">
      <c r="A1245" s="27">
        <v>45601</v>
      </c>
      <c r="B1245" s="1" t="s">
        <v>762</v>
      </c>
      <c r="C1245" s="1" t="s">
        <v>19</v>
      </c>
      <c r="D1245" s="1">
        <f>E1245-F1245</f>
        <v>0</v>
      </c>
      <c r="E1245" s="1">
        <v>1</v>
      </c>
      <c r="F1245" s="1">
        <v>1</v>
      </c>
      <c r="G1245" s="1" t="s">
        <v>61</v>
      </c>
      <c r="H1245" s="1" t="s">
        <v>14</v>
      </c>
      <c r="I1245" s="1" t="s">
        <v>61</v>
      </c>
      <c r="J1245" s="1" t="s">
        <v>747</v>
      </c>
      <c r="K1245" s="1" t="s">
        <v>748</v>
      </c>
    </row>
    <row r="1246" s="26" customFormat="1" customHeight="1" outlineLevel="1" collapsed="1" spans="1:11">
      <c r="A1246" s="27"/>
      <c r="B1246" s="28" t="s">
        <v>763</v>
      </c>
      <c r="C1246" s="1"/>
      <c r="D1246" s="1">
        <f>SUBTOTAL(9,D1245)</f>
        <v>0</v>
      </c>
      <c r="E1246" s="1"/>
      <c r="F1246" s="1"/>
      <c r="G1246" s="1"/>
      <c r="H1246" s="1"/>
      <c r="I1246" s="1"/>
      <c r="J1246" s="1"/>
      <c r="K1246" s="1"/>
    </row>
    <row r="1247" s="26" customFormat="1" hidden="1" customHeight="1" outlineLevel="2" spans="1:11">
      <c r="A1247" s="27">
        <v>45512</v>
      </c>
      <c r="B1247" s="1" t="s">
        <v>764</v>
      </c>
      <c r="C1247" s="1" t="s">
        <v>765</v>
      </c>
      <c r="D1247" s="1">
        <f>E1247-F1247</f>
        <v>160</v>
      </c>
      <c r="E1247" s="1">
        <v>160</v>
      </c>
      <c r="F1247" s="1"/>
      <c r="G1247" s="1" t="s">
        <v>13</v>
      </c>
      <c r="H1247" s="1"/>
      <c r="I1247" s="1"/>
      <c r="J1247" s="1"/>
      <c r="K1247" s="1"/>
    </row>
    <row r="1248" s="26" customFormat="1" hidden="1" customHeight="1" outlineLevel="2" spans="1:11">
      <c r="A1248" s="27">
        <v>45511</v>
      </c>
      <c r="B1248" s="1" t="s">
        <v>764</v>
      </c>
      <c r="C1248" s="1" t="s">
        <v>765</v>
      </c>
      <c r="D1248" s="1">
        <f>E1248-F1248</f>
        <v>-160</v>
      </c>
      <c r="E1248" s="1"/>
      <c r="F1248" s="1">
        <v>160</v>
      </c>
      <c r="G1248" s="1"/>
      <c r="H1248" s="1" t="s">
        <v>14</v>
      </c>
      <c r="I1248" s="1" t="s">
        <v>15</v>
      </c>
      <c r="J1248" s="1" t="s">
        <v>29</v>
      </c>
      <c r="K1248" s="1"/>
    </row>
    <row r="1249" s="26" customFormat="1" customHeight="1" outlineLevel="1" collapsed="1" spans="1:11">
      <c r="A1249" s="27"/>
      <c r="B1249" s="28" t="s">
        <v>766</v>
      </c>
      <c r="C1249" s="1"/>
      <c r="D1249" s="1">
        <f>SUBTOTAL(9,D1247:D1248)</f>
        <v>0</v>
      </c>
      <c r="E1249" s="1"/>
      <c r="F1249" s="1"/>
      <c r="G1249" s="1"/>
      <c r="H1249" s="1"/>
      <c r="I1249" s="1"/>
      <c r="J1249" s="1"/>
      <c r="K1249" s="1"/>
    </row>
    <row r="1250" s="26" customFormat="1" hidden="1" customHeight="1" outlineLevel="2" spans="1:11">
      <c r="A1250" s="27">
        <v>45496</v>
      </c>
      <c r="B1250" s="1" t="s">
        <v>767</v>
      </c>
      <c r="C1250" s="1" t="s">
        <v>768</v>
      </c>
      <c r="D1250" s="1">
        <v>70</v>
      </c>
      <c r="E1250" s="1"/>
      <c r="F1250" s="1"/>
      <c r="G1250" s="1"/>
      <c r="H1250" s="1"/>
      <c r="I1250" s="1"/>
      <c r="J1250" s="1"/>
      <c r="K1250" s="1"/>
    </row>
    <row r="1251" s="26" customFormat="1" hidden="1" customHeight="1" outlineLevel="2" spans="1:11">
      <c r="A1251" s="27">
        <v>45519</v>
      </c>
      <c r="B1251" s="1" t="s">
        <v>767</v>
      </c>
      <c r="C1251" s="1" t="s">
        <v>769</v>
      </c>
      <c r="D1251" s="1">
        <f>E1251-F1251</f>
        <v>50</v>
      </c>
      <c r="E1251" s="1">
        <v>50</v>
      </c>
      <c r="F1251" s="1"/>
      <c r="G1251" s="1" t="s">
        <v>61</v>
      </c>
      <c r="H1251" s="1"/>
      <c r="I1251" s="1"/>
      <c r="J1251" s="1"/>
      <c r="K1251" s="1"/>
    </row>
    <row r="1252" s="26" customFormat="1" hidden="1" customHeight="1" outlineLevel="2" spans="1:11">
      <c r="A1252" s="27">
        <v>45528</v>
      </c>
      <c r="B1252" s="1" t="s">
        <v>767</v>
      </c>
      <c r="C1252" s="1" t="s">
        <v>769</v>
      </c>
      <c r="D1252" s="1">
        <f>E1252-F1252</f>
        <v>-50</v>
      </c>
      <c r="E1252" s="1"/>
      <c r="F1252" s="1">
        <v>50</v>
      </c>
      <c r="G1252" s="1"/>
      <c r="H1252" s="1" t="s">
        <v>62</v>
      </c>
      <c r="I1252" s="1" t="s">
        <v>88</v>
      </c>
      <c r="J1252" s="1" t="s">
        <v>89</v>
      </c>
      <c r="K1252" s="1"/>
    </row>
    <row r="1253" s="26" customFormat="1" hidden="1" customHeight="1" outlineLevel="2" spans="1:11">
      <c r="A1253" s="27">
        <v>45535</v>
      </c>
      <c r="B1253" s="1" t="s">
        <v>767</v>
      </c>
      <c r="C1253" s="1" t="s">
        <v>769</v>
      </c>
      <c r="D1253" s="1">
        <f>E1253-F1253</f>
        <v>150</v>
      </c>
      <c r="E1253" s="1">
        <v>150</v>
      </c>
      <c r="F1253" s="1"/>
      <c r="G1253" s="1" t="s">
        <v>61</v>
      </c>
      <c r="H1253" s="1"/>
      <c r="I1253" s="1"/>
      <c r="J1253" s="1"/>
      <c r="K1253" s="1"/>
    </row>
    <row r="1254" s="26" customFormat="1" hidden="1" customHeight="1" outlineLevel="2" spans="1:11">
      <c r="A1254" s="27">
        <v>45544</v>
      </c>
      <c r="B1254" s="1" t="s">
        <v>767</v>
      </c>
      <c r="C1254" s="1" t="s">
        <v>768</v>
      </c>
      <c r="D1254" s="1">
        <f>E1254-F1254</f>
        <v>-150</v>
      </c>
      <c r="E1254" s="1"/>
      <c r="F1254" s="1">
        <v>150</v>
      </c>
      <c r="G1254" s="1"/>
      <c r="H1254" s="1" t="s">
        <v>62</v>
      </c>
      <c r="I1254" s="1" t="s">
        <v>88</v>
      </c>
      <c r="J1254" s="1" t="s">
        <v>89</v>
      </c>
      <c r="K1254" s="1"/>
    </row>
    <row r="1255" s="26" customFormat="1" hidden="1" customHeight="1" outlineLevel="2" spans="1:11">
      <c r="A1255" s="27">
        <v>45547</v>
      </c>
      <c r="B1255" s="1" t="s">
        <v>767</v>
      </c>
      <c r="C1255" s="1" t="s">
        <v>769</v>
      </c>
      <c r="D1255" s="1">
        <f>E1255-F1255</f>
        <v>-70</v>
      </c>
      <c r="E1255" s="1"/>
      <c r="F1255" s="1">
        <v>70</v>
      </c>
      <c r="G1255" s="1"/>
      <c r="H1255" s="1" t="s">
        <v>62</v>
      </c>
      <c r="I1255" s="1" t="s">
        <v>88</v>
      </c>
      <c r="J1255" s="1" t="s">
        <v>89</v>
      </c>
      <c r="K1255" s="1"/>
    </row>
    <row r="1256" s="26" customFormat="1" customHeight="1" outlineLevel="1" collapsed="1" spans="1:11">
      <c r="A1256" s="27"/>
      <c r="B1256" s="28" t="s">
        <v>770</v>
      </c>
      <c r="C1256" s="1"/>
      <c r="D1256" s="1">
        <f>SUBTOTAL(9,D1250:D1255)</f>
        <v>0</v>
      </c>
      <c r="E1256" s="1"/>
      <c r="F1256" s="1"/>
      <c r="G1256" s="1"/>
      <c r="H1256" s="1"/>
      <c r="I1256" s="1"/>
      <c r="J1256" s="1"/>
      <c r="K1256" s="1"/>
    </row>
    <row r="1257" s="26" customFormat="1" hidden="1" customHeight="1" outlineLevel="2" spans="1:11">
      <c r="A1257" s="27">
        <v>45994</v>
      </c>
      <c r="B1257" s="1" t="s">
        <v>771</v>
      </c>
      <c r="C1257" s="1" t="s">
        <v>28</v>
      </c>
      <c r="D1257" s="1">
        <f>E1257-F1257</f>
        <v>190</v>
      </c>
      <c r="E1257" s="1">
        <v>190</v>
      </c>
      <c r="F1257" s="1"/>
      <c r="G1257" s="1" t="s">
        <v>48</v>
      </c>
      <c r="H1257" s="1"/>
      <c r="I1257" s="1"/>
      <c r="J1257" s="1"/>
      <c r="K1257" s="1"/>
    </row>
    <row r="1258" s="26" customFormat="1" hidden="1" customHeight="1" outlineLevel="2" spans="1:11">
      <c r="A1258" s="27">
        <v>46015</v>
      </c>
      <c r="B1258" s="1" t="s">
        <v>771</v>
      </c>
      <c r="C1258" s="1" t="s">
        <v>28</v>
      </c>
      <c r="D1258" s="1">
        <f>E1258-F1258</f>
        <v>-190</v>
      </c>
      <c r="E1258" s="1"/>
      <c r="F1258" s="1">
        <v>190</v>
      </c>
      <c r="G1258" s="1"/>
      <c r="H1258" s="1" t="s">
        <v>49</v>
      </c>
      <c r="I1258" s="1" t="s">
        <v>50</v>
      </c>
      <c r="J1258" s="1" t="s">
        <v>16</v>
      </c>
      <c r="K1258" s="1"/>
    </row>
    <row r="1259" s="26" customFormat="1" customHeight="1" outlineLevel="1" collapsed="1" spans="1:11">
      <c r="A1259" s="27"/>
      <c r="B1259" s="28" t="s">
        <v>772</v>
      </c>
      <c r="C1259" s="1"/>
      <c r="D1259" s="1">
        <f>SUBTOTAL(9,D1257:D1258)</f>
        <v>0</v>
      </c>
      <c r="E1259" s="1"/>
      <c r="F1259" s="1"/>
      <c r="G1259" s="1"/>
      <c r="H1259" s="1"/>
      <c r="I1259" s="1"/>
      <c r="J1259" s="1"/>
      <c r="K1259" s="1"/>
    </row>
    <row r="1260" s="26" customFormat="1" hidden="1" customHeight="1" outlineLevel="2" spans="1:11">
      <c r="A1260" s="27">
        <v>45994</v>
      </c>
      <c r="B1260" s="1" t="s">
        <v>773</v>
      </c>
      <c r="C1260" s="1" t="s">
        <v>19</v>
      </c>
      <c r="D1260" s="1">
        <f>E1260-F1260</f>
        <v>3</v>
      </c>
      <c r="E1260" s="1">
        <v>3</v>
      </c>
      <c r="F1260" s="1"/>
      <c r="G1260" s="1" t="s">
        <v>48</v>
      </c>
      <c r="H1260" s="1"/>
      <c r="I1260" s="1"/>
      <c r="J1260" s="1"/>
      <c r="K1260" s="1"/>
    </row>
    <row r="1261" s="26" customFormat="1" hidden="1" customHeight="1" outlineLevel="2" spans="1:11">
      <c r="A1261" s="27">
        <v>46015</v>
      </c>
      <c r="B1261" s="1" t="s">
        <v>773</v>
      </c>
      <c r="C1261" s="1" t="s">
        <v>19</v>
      </c>
      <c r="D1261" s="1">
        <f>E1261-F1261</f>
        <v>-3</v>
      </c>
      <c r="E1261" s="1"/>
      <c r="F1261" s="1">
        <v>3</v>
      </c>
      <c r="G1261" s="1"/>
      <c r="H1261" s="1" t="s">
        <v>49</v>
      </c>
      <c r="I1261" s="1" t="s">
        <v>50</v>
      </c>
      <c r="J1261" s="1" t="s">
        <v>16</v>
      </c>
      <c r="K1261" s="1"/>
    </row>
    <row r="1262" s="26" customFormat="1" customHeight="1" outlineLevel="1" collapsed="1" spans="1:11">
      <c r="A1262" s="27"/>
      <c r="B1262" s="28" t="s">
        <v>774</v>
      </c>
      <c r="C1262" s="1"/>
      <c r="D1262" s="1">
        <f>SUBTOTAL(9,D1260:D1261)</f>
        <v>0</v>
      </c>
      <c r="E1262" s="1"/>
      <c r="F1262" s="1"/>
      <c r="G1262" s="1"/>
      <c r="H1262" s="1"/>
      <c r="I1262" s="1"/>
      <c r="J1262" s="1"/>
      <c r="K1262" s="1"/>
    </row>
    <row r="1263" s="26" customFormat="1" hidden="1" customHeight="1" outlineLevel="2" spans="1:11">
      <c r="A1263" s="27">
        <v>45502</v>
      </c>
      <c r="B1263" s="1" t="s">
        <v>775</v>
      </c>
      <c r="C1263" s="1" t="s">
        <v>19</v>
      </c>
      <c r="D1263" s="1">
        <f>E1263-F1263</f>
        <v>2</v>
      </c>
      <c r="E1263" s="1">
        <v>2</v>
      </c>
      <c r="F1263" s="1"/>
      <c r="G1263" s="1" t="s">
        <v>61</v>
      </c>
      <c r="H1263" s="1"/>
      <c r="I1263" s="1"/>
      <c r="J1263" s="1"/>
      <c r="K1263" s="1"/>
    </row>
    <row r="1264" s="26" customFormat="1" hidden="1" customHeight="1" outlineLevel="2" spans="1:11">
      <c r="A1264" s="27">
        <v>45528</v>
      </c>
      <c r="B1264" s="1" t="s">
        <v>775</v>
      </c>
      <c r="C1264" s="1" t="s">
        <v>19</v>
      </c>
      <c r="D1264" s="1">
        <f>E1264-F1264</f>
        <v>-1</v>
      </c>
      <c r="E1264" s="1"/>
      <c r="F1264" s="1">
        <v>1</v>
      </c>
      <c r="G1264" s="1"/>
      <c r="H1264" s="1" t="s">
        <v>62</v>
      </c>
      <c r="I1264" s="1" t="s">
        <v>88</v>
      </c>
      <c r="J1264" s="1" t="s">
        <v>89</v>
      </c>
      <c r="K1264" s="1"/>
    </row>
    <row r="1265" s="26" customFormat="1" hidden="1" customHeight="1" outlineLevel="2" spans="1:11">
      <c r="A1265" s="27">
        <v>45541</v>
      </c>
      <c r="B1265" s="1" t="s">
        <v>775</v>
      </c>
      <c r="C1265" s="1" t="s">
        <v>19</v>
      </c>
      <c r="D1265" s="1">
        <f>E1265-F1265</f>
        <v>-1</v>
      </c>
      <c r="E1265" s="1"/>
      <c r="F1265" s="1">
        <v>1</v>
      </c>
      <c r="G1265" s="1"/>
      <c r="H1265" s="1" t="s">
        <v>62</v>
      </c>
      <c r="I1265" s="1" t="s">
        <v>88</v>
      </c>
      <c r="J1265" s="1" t="s">
        <v>776</v>
      </c>
      <c r="K1265" s="1"/>
    </row>
    <row r="1266" s="26" customFormat="1" customHeight="1" outlineLevel="1" collapsed="1" spans="1:11">
      <c r="A1266" s="27"/>
      <c r="B1266" s="28" t="s">
        <v>777</v>
      </c>
      <c r="C1266" s="1"/>
      <c r="D1266" s="1">
        <f>SUBTOTAL(9,D1263:D1265)</f>
        <v>0</v>
      </c>
      <c r="E1266" s="1"/>
      <c r="F1266" s="1"/>
      <c r="G1266" s="1"/>
      <c r="H1266" s="1"/>
      <c r="I1266" s="1"/>
      <c r="J1266" s="1"/>
      <c r="K1266" s="1"/>
    </row>
    <row r="1267" s="26" customFormat="1" hidden="1" customHeight="1" outlineLevel="2" spans="1:11">
      <c r="A1267" s="27">
        <v>45496</v>
      </c>
      <c r="B1267" s="1" t="s">
        <v>778</v>
      </c>
      <c r="C1267" s="1" t="s">
        <v>779</v>
      </c>
      <c r="D1267" s="1">
        <v>11</v>
      </c>
      <c r="E1267" s="1"/>
      <c r="F1267" s="1"/>
      <c r="G1267" s="1"/>
      <c r="H1267" s="1"/>
      <c r="I1267" s="1"/>
      <c r="J1267" s="1"/>
      <c r="K1267" s="1"/>
    </row>
    <row r="1268" s="26" customFormat="1" hidden="1" customHeight="1" outlineLevel="2" spans="1:11">
      <c r="A1268" s="27">
        <v>46022</v>
      </c>
      <c r="B1268" s="1" t="s">
        <v>778</v>
      </c>
      <c r="C1268" s="1" t="s">
        <v>779</v>
      </c>
      <c r="D1268" s="1">
        <f>E1268-F1268</f>
        <v>-11</v>
      </c>
      <c r="E1268" s="1"/>
      <c r="F1268" s="1">
        <v>11</v>
      </c>
      <c r="G1268" s="1"/>
      <c r="H1268" s="1" t="s">
        <v>38</v>
      </c>
      <c r="I1268" s="1" t="s">
        <v>39</v>
      </c>
      <c r="J1268" s="1" t="s">
        <v>39</v>
      </c>
      <c r="K1268" s="1"/>
    </row>
    <row r="1269" s="26" customFormat="1" customHeight="1" outlineLevel="1" collapsed="1" spans="1:11">
      <c r="A1269" s="27"/>
      <c r="B1269" s="28" t="s">
        <v>780</v>
      </c>
      <c r="C1269" s="1"/>
      <c r="D1269" s="1">
        <f>SUBTOTAL(9,D1267:D1268)</f>
        <v>0</v>
      </c>
      <c r="E1269" s="1"/>
      <c r="F1269" s="1"/>
      <c r="G1269" s="1"/>
      <c r="H1269" s="1"/>
      <c r="I1269" s="1"/>
      <c r="J1269" s="1"/>
      <c r="K1269" s="1"/>
    </row>
    <row r="1270" s="26" customFormat="1" hidden="1" customHeight="1" outlineLevel="2" spans="1:11">
      <c r="A1270" s="27">
        <v>45496</v>
      </c>
      <c r="B1270" s="1" t="s">
        <v>781</v>
      </c>
      <c r="C1270" s="1" t="s">
        <v>12</v>
      </c>
      <c r="D1270" s="1">
        <v>4</v>
      </c>
      <c r="E1270" s="1"/>
      <c r="F1270" s="1"/>
      <c r="G1270" s="1"/>
      <c r="H1270" s="1"/>
      <c r="I1270" s="1"/>
      <c r="J1270" s="1"/>
      <c r="K1270" s="1"/>
    </row>
    <row r="1271" s="26" customFormat="1" hidden="1" customHeight="1" outlineLevel="2" spans="1:11">
      <c r="A1271" s="27">
        <v>45525</v>
      </c>
      <c r="B1271" s="1" t="s">
        <v>781</v>
      </c>
      <c r="C1271" s="1" t="s">
        <v>12</v>
      </c>
      <c r="D1271" s="1">
        <f>E1271-F1271</f>
        <v>-4</v>
      </c>
      <c r="E1271" s="1"/>
      <c r="F1271" s="1">
        <v>4</v>
      </c>
      <c r="G1271" s="1"/>
      <c r="H1271" s="1" t="s">
        <v>732</v>
      </c>
      <c r="I1271" s="1" t="s">
        <v>732</v>
      </c>
      <c r="J1271" s="1" t="s">
        <v>89</v>
      </c>
      <c r="K1271" s="1"/>
    </row>
    <row r="1272" s="26" customFormat="1" customHeight="1" outlineLevel="1" collapsed="1" spans="1:11">
      <c r="A1272" s="27"/>
      <c r="B1272" s="28" t="s">
        <v>782</v>
      </c>
      <c r="C1272" s="1"/>
      <c r="D1272" s="1">
        <f>SUBTOTAL(9,D1270:D1271)</f>
        <v>0</v>
      </c>
      <c r="E1272" s="1"/>
      <c r="F1272" s="1"/>
      <c r="G1272" s="1"/>
      <c r="H1272" s="1"/>
      <c r="I1272" s="1"/>
      <c r="J1272" s="1"/>
      <c r="K1272" s="1"/>
    </row>
    <row r="1273" s="26" customFormat="1" hidden="1" customHeight="1" outlineLevel="2" spans="1:11">
      <c r="A1273" s="27">
        <v>45496</v>
      </c>
      <c r="B1273" s="1" t="s">
        <v>783</v>
      </c>
      <c r="C1273" s="1" t="s">
        <v>19</v>
      </c>
      <c r="D1273" s="1">
        <v>62</v>
      </c>
      <c r="E1273" s="1"/>
      <c r="F1273" s="1"/>
      <c r="G1273" s="1"/>
      <c r="H1273" s="1"/>
      <c r="I1273" s="1"/>
      <c r="J1273" s="1"/>
      <c r="K1273" s="1"/>
    </row>
    <row r="1274" s="26" customFormat="1" hidden="1" customHeight="1" outlineLevel="2" spans="1:11">
      <c r="A1274" s="27">
        <v>45503</v>
      </c>
      <c r="B1274" s="1" t="s">
        <v>783</v>
      </c>
      <c r="C1274" s="1" t="s">
        <v>19</v>
      </c>
      <c r="D1274" s="1">
        <f t="shared" ref="D1274:D1280" si="19">E1274-F1274</f>
        <v>-15</v>
      </c>
      <c r="E1274" s="1"/>
      <c r="F1274" s="1">
        <v>15</v>
      </c>
      <c r="G1274" s="1"/>
      <c r="H1274" s="1" t="s">
        <v>62</v>
      </c>
      <c r="I1274" s="1" t="s">
        <v>63</v>
      </c>
      <c r="J1274" s="1" t="s">
        <v>64</v>
      </c>
      <c r="K1274" s="1"/>
    </row>
    <row r="1275" s="26" customFormat="1" hidden="1" customHeight="1" outlineLevel="2" spans="1:11">
      <c r="A1275" s="27">
        <v>45503</v>
      </c>
      <c r="B1275" s="1" t="s">
        <v>783</v>
      </c>
      <c r="C1275" s="1" t="s">
        <v>19</v>
      </c>
      <c r="D1275" s="1">
        <f t="shared" si="19"/>
        <v>-4</v>
      </c>
      <c r="E1275" s="1"/>
      <c r="F1275" s="1">
        <v>4</v>
      </c>
      <c r="G1275" s="1"/>
      <c r="H1275" s="1" t="s">
        <v>732</v>
      </c>
      <c r="I1275" s="1" t="s">
        <v>165</v>
      </c>
      <c r="J1275" s="1" t="s">
        <v>516</v>
      </c>
      <c r="K1275" s="1"/>
    </row>
    <row r="1276" s="26" customFormat="1" hidden="1" customHeight="1" outlineLevel="2" spans="1:11">
      <c r="A1276" s="27">
        <v>45505</v>
      </c>
      <c r="B1276" s="1" t="s">
        <v>783</v>
      </c>
      <c r="C1276" s="1" t="s">
        <v>19</v>
      </c>
      <c r="D1276" s="1">
        <f t="shared" si="19"/>
        <v>-35</v>
      </c>
      <c r="E1276" s="1"/>
      <c r="F1276" s="1">
        <v>35</v>
      </c>
      <c r="G1276" s="1"/>
      <c r="H1276" s="1" t="s">
        <v>732</v>
      </c>
      <c r="I1276" s="1" t="s">
        <v>784</v>
      </c>
      <c r="J1276" s="1" t="s">
        <v>89</v>
      </c>
      <c r="K1276" s="1"/>
    </row>
    <row r="1277" s="26" customFormat="1" hidden="1" customHeight="1" outlineLevel="2" spans="1:11">
      <c r="A1277" s="27">
        <v>45505</v>
      </c>
      <c r="B1277" s="1" t="s">
        <v>783</v>
      </c>
      <c r="C1277" s="1" t="s">
        <v>19</v>
      </c>
      <c r="D1277" s="1">
        <f t="shared" si="19"/>
        <v>-8</v>
      </c>
      <c r="E1277" s="1"/>
      <c r="F1277" s="1">
        <v>8</v>
      </c>
      <c r="G1277" s="1"/>
      <c r="H1277" s="1" t="s">
        <v>732</v>
      </c>
      <c r="I1277" s="1" t="s">
        <v>515</v>
      </c>
      <c r="J1277" s="1" t="s">
        <v>89</v>
      </c>
      <c r="K1277" s="1"/>
    </row>
    <row r="1278" s="26" customFormat="1" hidden="1" customHeight="1" outlineLevel="2" spans="1:11">
      <c r="A1278" s="27">
        <v>45511</v>
      </c>
      <c r="B1278" s="1" t="s">
        <v>783</v>
      </c>
      <c r="C1278" s="1" t="s">
        <v>19</v>
      </c>
      <c r="D1278" s="1">
        <f t="shared" si="19"/>
        <v>50</v>
      </c>
      <c r="E1278" s="1">
        <v>50</v>
      </c>
      <c r="F1278" s="1"/>
      <c r="G1278" s="1" t="s">
        <v>61</v>
      </c>
      <c r="H1278" s="1"/>
      <c r="I1278" s="1"/>
      <c r="J1278" s="1"/>
      <c r="K1278" s="1"/>
    </row>
    <row r="1279" s="26" customFormat="1" hidden="1" customHeight="1" outlineLevel="2" spans="1:11">
      <c r="A1279" s="27">
        <v>45525</v>
      </c>
      <c r="B1279" s="1" t="s">
        <v>783</v>
      </c>
      <c r="C1279" s="1" t="s">
        <v>19</v>
      </c>
      <c r="D1279" s="1">
        <f t="shared" si="19"/>
        <v>-30</v>
      </c>
      <c r="E1279" s="1"/>
      <c r="F1279" s="1">
        <v>30</v>
      </c>
      <c r="G1279" s="1"/>
      <c r="H1279" s="1" t="s">
        <v>732</v>
      </c>
      <c r="I1279" s="1" t="s">
        <v>732</v>
      </c>
      <c r="J1279" s="1" t="s">
        <v>89</v>
      </c>
      <c r="K1279" s="1"/>
    </row>
    <row r="1280" s="26" customFormat="1" hidden="1" customHeight="1" outlineLevel="2" spans="1:11">
      <c r="A1280" s="27">
        <v>45527</v>
      </c>
      <c r="B1280" s="1" t="s">
        <v>783</v>
      </c>
      <c r="C1280" s="1" t="s">
        <v>19</v>
      </c>
      <c r="D1280" s="1">
        <f t="shared" si="19"/>
        <v>-20</v>
      </c>
      <c r="E1280" s="1"/>
      <c r="F1280" s="1">
        <v>20</v>
      </c>
      <c r="G1280" s="1"/>
      <c r="H1280" s="1" t="s">
        <v>732</v>
      </c>
      <c r="I1280" s="1" t="s">
        <v>92</v>
      </c>
      <c r="J1280" s="1" t="s">
        <v>785</v>
      </c>
      <c r="K1280" s="1"/>
    </row>
    <row r="1281" s="26" customFormat="1" customHeight="1" outlineLevel="1" collapsed="1" spans="1:11">
      <c r="A1281" s="27"/>
      <c r="B1281" s="28" t="s">
        <v>786</v>
      </c>
      <c r="C1281" s="1"/>
      <c r="D1281" s="1">
        <f>SUBTOTAL(9,D1273:D1280)</f>
        <v>0</v>
      </c>
      <c r="E1281" s="1"/>
      <c r="F1281" s="1"/>
      <c r="G1281" s="1"/>
      <c r="H1281" s="1"/>
      <c r="I1281" s="1"/>
      <c r="J1281" s="1"/>
      <c r="K1281" s="1"/>
    </row>
    <row r="1282" s="26" customFormat="1" hidden="1" customHeight="1" outlineLevel="2" spans="1:11">
      <c r="A1282" s="27">
        <v>45497</v>
      </c>
      <c r="B1282" s="1" t="s">
        <v>787</v>
      </c>
      <c r="C1282" s="1" t="s">
        <v>19</v>
      </c>
      <c r="D1282" s="1">
        <f>E1282-F1282</f>
        <v>30</v>
      </c>
      <c r="E1282" s="1">
        <v>30</v>
      </c>
      <c r="F1282" s="1"/>
      <c r="G1282" s="1" t="s">
        <v>61</v>
      </c>
      <c r="H1282" s="1"/>
      <c r="I1282" s="1"/>
      <c r="J1282" s="1"/>
      <c r="K1282" s="1"/>
    </row>
    <row r="1283" s="26" customFormat="1" hidden="1" customHeight="1" outlineLevel="2" spans="1:11">
      <c r="A1283" s="27">
        <v>45503</v>
      </c>
      <c r="B1283" s="1" t="s">
        <v>787</v>
      </c>
      <c r="C1283" s="1" t="s">
        <v>19</v>
      </c>
      <c r="D1283" s="1">
        <f>E1283-F1283</f>
        <v>-30</v>
      </c>
      <c r="E1283" s="1"/>
      <c r="F1283" s="1">
        <v>30</v>
      </c>
      <c r="G1283" s="1"/>
      <c r="H1283" s="1" t="s">
        <v>38</v>
      </c>
      <c r="I1283" s="1" t="s">
        <v>157</v>
      </c>
      <c r="J1283" s="1" t="s">
        <v>788</v>
      </c>
      <c r="K1283" s="1"/>
    </row>
    <row r="1284" s="26" customFormat="1" hidden="1" customHeight="1" outlineLevel="2" spans="1:11">
      <c r="A1284" s="27">
        <v>45535</v>
      </c>
      <c r="B1284" s="1" t="s">
        <v>787</v>
      </c>
      <c r="C1284" s="1" t="s">
        <v>779</v>
      </c>
      <c r="D1284" s="1">
        <f>E1284-F1284</f>
        <v>200</v>
      </c>
      <c r="E1284" s="1">
        <v>200</v>
      </c>
      <c r="F1284" s="1"/>
      <c r="G1284" s="1" t="s">
        <v>61</v>
      </c>
      <c r="H1284" s="1"/>
      <c r="I1284" s="1"/>
      <c r="J1284" s="1"/>
      <c r="K1284" s="1"/>
    </row>
    <row r="1285" s="26" customFormat="1" hidden="1" customHeight="1" outlineLevel="2" spans="1:11">
      <c r="A1285" s="27">
        <v>45576</v>
      </c>
      <c r="B1285" s="1" t="s">
        <v>787</v>
      </c>
      <c r="C1285" s="1" t="s">
        <v>19</v>
      </c>
      <c r="D1285" s="1">
        <f>E1285-F1285</f>
        <v>-100</v>
      </c>
      <c r="E1285" s="1"/>
      <c r="F1285" s="1">
        <v>100</v>
      </c>
      <c r="G1285" s="1"/>
      <c r="H1285" s="1" t="s">
        <v>156</v>
      </c>
      <c r="I1285" s="1" t="s">
        <v>157</v>
      </c>
      <c r="J1285" s="1" t="s">
        <v>89</v>
      </c>
      <c r="K1285" s="1"/>
    </row>
    <row r="1286" s="26" customFormat="1" hidden="1" customHeight="1" outlineLevel="2" spans="1:11">
      <c r="A1286" s="27">
        <v>46022</v>
      </c>
      <c r="B1286" s="1" t="s">
        <v>787</v>
      </c>
      <c r="C1286" s="1" t="s">
        <v>19</v>
      </c>
      <c r="D1286" s="1">
        <f>E1286-F1286</f>
        <v>-100</v>
      </c>
      <c r="E1286" s="1"/>
      <c r="F1286" s="1">
        <v>100</v>
      </c>
      <c r="G1286" s="1"/>
      <c r="H1286" s="1" t="s">
        <v>38</v>
      </c>
      <c r="I1286" s="1" t="s">
        <v>39</v>
      </c>
      <c r="J1286" s="1" t="s">
        <v>39</v>
      </c>
      <c r="K1286" s="1"/>
    </row>
    <row r="1287" s="26" customFormat="1" customHeight="1" outlineLevel="1" collapsed="1" spans="1:11">
      <c r="A1287" s="27"/>
      <c r="B1287" s="28" t="s">
        <v>789</v>
      </c>
      <c r="C1287" s="1"/>
      <c r="D1287" s="1">
        <f>SUBTOTAL(9,D1282:D1286)</f>
        <v>0</v>
      </c>
      <c r="E1287" s="1"/>
      <c r="F1287" s="1"/>
      <c r="G1287" s="1"/>
      <c r="H1287" s="1"/>
      <c r="I1287" s="1"/>
      <c r="J1287" s="1"/>
      <c r="K1287" s="1"/>
    </row>
    <row r="1288" s="26" customFormat="1" hidden="1" customHeight="1" outlineLevel="2" spans="1:11">
      <c r="A1288" s="27">
        <v>45496</v>
      </c>
      <c r="B1288" s="1" t="s">
        <v>790</v>
      </c>
      <c r="C1288" s="1" t="s">
        <v>19</v>
      </c>
      <c r="D1288" s="1">
        <f>E1288-F1288</f>
        <v>1</v>
      </c>
      <c r="E1288" s="1">
        <v>1</v>
      </c>
      <c r="F1288" s="1"/>
      <c r="G1288" s="1" t="s">
        <v>61</v>
      </c>
      <c r="H1288" s="1"/>
      <c r="I1288" s="1"/>
      <c r="J1288" s="1"/>
      <c r="K1288" s="1"/>
    </row>
    <row r="1289" s="26" customFormat="1" hidden="1" customHeight="1" outlineLevel="2" spans="1:11">
      <c r="A1289" s="27">
        <v>45503</v>
      </c>
      <c r="B1289" s="1" t="s">
        <v>790</v>
      </c>
      <c r="C1289" s="1" t="s">
        <v>19</v>
      </c>
      <c r="D1289" s="1">
        <f>E1289-F1289</f>
        <v>-1</v>
      </c>
      <c r="E1289" s="1"/>
      <c r="F1289" s="1">
        <v>1</v>
      </c>
      <c r="G1289" s="1"/>
      <c r="H1289" s="1" t="s">
        <v>406</v>
      </c>
      <c r="I1289" s="1" t="s">
        <v>88</v>
      </c>
      <c r="J1289" s="1" t="s">
        <v>791</v>
      </c>
      <c r="K1289" s="1"/>
    </row>
    <row r="1290" s="26" customFormat="1" customHeight="1" outlineLevel="1" collapsed="1" spans="1:11">
      <c r="A1290" s="27"/>
      <c r="B1290" s="28" t="s">
        <v>792</v>
      </c>
      <c r="C1290" s="1"/>
      <c r="D1290" s="1">
        <f>SUBTOTAL(9,D1288:D1289)</f>
        <v>0</v>
      </c>
      <c r="E1290" s="1"/>
      <c r="F1290" s="1"/>
      <c r="G1290" s="1"/>
      <c r="H1290" s="1"/>
      <c r="I1290" s="1"/>
      <c r="J1290" s="1"/>
      <c r="K1290" s="1"/>
    </row>
    <row r="1291" s="26" customFormat="1" hidden="1" customHeight="1" outlineLevel="2" spans="1:11">
      <c r="A1291" s="27">
        <v>45496</v>
      </c>
      <c r="B1291" s="1" t="s">
        <v>793</v>
      </c>
      <c r="C1291" s="1" t="s">
        <v>19</v>
      </c>
      <c r="D1291" s="1">
        <v>1</v>
      </c>
      <c r="E1291" s="1"/>
      <c r="F1291" s="1"/>
      <c r="G1291" s="1"/>
      <c r="H1291" s="1"/>
      <c r="I1291" s="1"/>
      <c r="J1291" s="1"/>
      <c r="K1291" s="1"/>
    </row>
    <row r="1292" s="26" customFormat="1" customHeight="1" outlineLevel="1" collapsed="1" spans="1:11">
      <c r="A1292" s="27"/>
      <c r="B1292" s="28" t="s">
        <v>794</v>
      </c>
      <c r="C1292" s="1"/>
      <c r="D1292" s="1">
        <f>SUBTOTAL(9,D1291)</f>
        <v>1</v>
      </c>
      <c r="E1292" s="1"/>
      <c r="F1292" s="1"/>
      <c r="G1292" s="1"/>
      <c r="H1292" s="1"/>
      <c r="I1292" s="1"/>
      <c r="J1292" s="1"/>
      <c r="K1292" s="1"/>
    </row>
    <row r="1293" s="26" customFormat="1" hidden="1" customHeight="1" outlineLevel="2" spans="1:11">
      <c r="A1293" s="27">
        <v>45496</v>
      </c>
      <c r="B1293" s="1" t="s">
        <v>795</v>
      </c>
      <c r="C1293" s="1" t="s">
        <v>19</v>
      </c>
      <c r="D1293" s="1">
        <v>25</v>
      </c>
      <c r="E1293" s="1"/>
      <c r="F1293" s="1"/>
      <c r="G1293" s="1"/>
      <c r="H1293" s="1"/>
      <c r="I1293" s="1"/>
      <c r="J1293" s="1"/>
      <c r="K1293" s="1"/>
    </row>
    <row r="1294" s="26" customFormat="1" customHeight="1" outlineLevel="1" collapsed="1" spans="1:11">
      <c r="A1294" s="27"/>
      <c r="B1294" s="28" t="s">
        <v>796</v>
      </c>
      <c r="C1294" s="1"/>
      <c r="D1294" s="1">
        <f>SUBTOTAL(9,D1293)</f>
        <v>25</v>
      </c>
      <c r="E1294" s="1"/>
      <c r="F1294" s="1"/>
      <c r="G1294" s="1"/>
      <c r="H1294" s="1"/>
      <c r="I1294" s="1"/>
      <c r="J1294" s="1"/>
      <c r="K1294" s="1"/>
    </row>
    <row r="1295" s="26" customFormat="1" hidden="1" customHeight="1" outlineLevel="2" spans="1:11">
      <c r="A1295" s="27">
        <v>45496</v>
      </c>
      <c r="B1295" s="1" t="s">
        <v>797</v>
      </c>
      <c r="C1295" s="1" t="s">
        <v>19</v>
      </c>
      <c r="D1295" s="1">
        <v>52</v>
      </c>
      <c r="E1295" s="1"/>
      <c r="F1295" s="1"/>
      <c r="G1295" s="1"/>
      <c r="H1295" s="1"/>
      <c r="I1295" s="1"/>
      <c r="J1295" s="1"/>
      <c r="K1295" s="1"/>
    </row>
    <row r="1296" s="26" customFormat="1" customHeight="1" outlineLevel="1" collapsed="1" spans="1:11">
      <c r="A1296" s="27"/>
      <c r="B1296" s="28" t="s">
        <v>798</v>
      </c>
      <c r="C1296" s="1"/>
      <c r="D1296" s="1">
        <f>SUBTOTAL(9,D1295)</f>
        <v>52</v>
      </c>
      <c r="E1296" s="1"/>
      <c r="F1296" s="1"/>
      <c r="G1296" s="1"/>
      <c r="H1296" s="1"/>
      <c r="I1296" s="1"/>
      <c r="J1296" s="1"/>
      <c r="K1296" s="1"/>
    </row>
    <row r="1297" s="26" customFormat="1" hidden="1" customHeight="1" outlineLevel="2" spans="1:11">
      <c r="A1297" s="27">
        <v>45496</v>
      </c>
      <c r="B1297" s="1" t="s">
        <v>799</v>
      </c>
      <c r="C1297" s="1" t="s">
        <v>19</v>
      </c>
      <c r="D1297" s="1">
        <v>47</v>
      </c>
      <c r="E1297" s="1"/>
      <c r="F1297" s="1"/>
      <c r="G1297" s="1"/>
      <c r="H1297" s="1"/>
      <c r="I1297" s="1"/>
      <c r="J1297" s="1"/>
      <c r="K1297" s="1"/>
    </row>
    <row r="1298" s="26" customFormat="1" customHeight="1" outlineLevel="1" collapsed="1" spans="1:11">
      <c r="A1298" s="27"/>
      <c r="B1298" s="28" t="s">
        <v>800</v>
      </c>
      <c r="C1298" s="1"/>
      <c r="D1298" s="1">
        <f>SUBTOTAL(9,D1297)</f>
        <v>47</v>
      </c>
      <c r="E1298" s="1"/>
      <c r="F1298" s="1"/>
      <c r="G1298" s="1"/>
      <c r="H1298" s="1"/>
      <c r="I1298" s="1"/>
      <c r="J1298" s="1"/>
      <c r="K1298" s="1"/>
    </row>
    <row r="1299" s="26" customFormat="1" hidden="1" customHeight="1" outlineLevel="2" spans="1:11">
      <c r="A1299" s="27">
        <v>45496</v>
      </c>
      <c r="B1299" s="1" t="s">
        <v>801</v>
      </c>
      <c r="C1299" s="1" t="s">
        <v>802</v>
      </c>
      <c r="D1299" s="1">
        <v>40</v>
      </c>
      <c r="E1299" s="1"/>
      <c r="F1299" s="1"/>
      <c r="G1299" s="1"/>
      <c r="H1299" s="1"/>
      <c r="I1299" s="1"/>
      <c r="J1299" s="1"/>
      <c r="K1299" s="1"/>
    </row>
    <row r="1300" s="26" customFormat="1" hidden="1" customHeight="1" outlineLevel="2" spans="1:11">
      <c r="A1300" s="27">
        <v>45529</v>
      </c>
      <c r="B1300" s="1" t="s">
        <v>801</v>
      </c>
      <c r="C1300" s="1" t="s">
        <v>803</v>
      </c>
      <c r="D1300" s="1">
        <f>E1300-F1300</f>
        <v>2</v>
      </c>
      <c r="E1300" s="1">
        <v>2</v>
      </c>
      <c r="F1300" s="1"/>
      <c r="G1300" s="1" t="s">
        <v>61</v>
      </c>
      <c r="H1300" s="1"/>
      <c r="I1300" s="1"/>
      <c r="J1300" s="1"/>
      <c r="K1300" s="1"/>
    </row>
    <row r="1301" s="26" customFormat="1" hidden="1" customHeight="1" outlineLevel="2" spans="1:11">
      <c r="A1301" s="27">
        <v>45595</v>
      </c>
      <c r="B1301" s="1" t="s">
        <v>801</v>
      </c>
      <c r="C1301" s="1" t="s">
        <v>802</v>
      </c>
      <c r="D1301" s="1">
        <f>E1301-F1301</f>
        <v>-1</v>
      </c>
      <c r="E1301" s="1"/>
      <c r="F1301" s="1">
        <v>1</v>
      </c>
      <c r="G1301" s="1"/>
      <c r="H1301" s="1" t="s">
        <v>62</v>
      </c>
      <c r="I1301" s="1" t="s">
        <v>88</v>
      </c>
      <c r="J1301" s="1" t="s">
        <v>89</v>
      </c>
      <c r="K1301" s="1"/>
    </row>
    <row r="1302" s="26" customFormat="1" hidden="1" customHeight="1" outlineLevel="2" spans="1:11">
      <c r="A1302" s="27">
        <v>45623</v>
      </c>
      <c r="B1302" s="1" t="s">
        <v>801</v>
      </c>
      <c r="C1302" s="1" t="s">
        <v>19</v>
      </c>
      <c r="D1302" s="1">
        <f>E1302-F1302</f>
        <v>-1</v>
      </c>
      <c r="E1302" s="1"/>
      <c r="F1302" s="1">
        <v>1</v>
      </c>
      <c r="G1302" s="1"/>
      <c r="H1302" s="1" t="s">
        <v>62</v>
      </c>
      <c r="I1302" s="1" t="s">
        <v>92</v>
      </c>
      <c r="J1302" s="1" t="s">
        <v>89</v>
      </c>
      <c r="K1302" s="1"/>
    </row>
    <row r="1303" s="26" customFormat="1" hidden="1" customHeight="1" outlineLevel="2" spans="1:11">
      <c r="A1303" s="27">
        <v>46022</v>
      </c>
      <c r="B1303" s="1" t="s">
        <v>801</v>
      </c>
      <c r="C1303" s="1" t="s">
        <v>19</v>
      </c>
      <c r="D1303" s="1">
        <f>E1303-F1303</f>
        <v>-40</v>
      </c>
      <c r="E1303" s="1"/>
      <c r="F1303" s="1">
        <v>40</v>
      </c>
      <c r="G1303" s="1"/>
      <c r="H1303" s="1" t="s">
        <v>38</v>
      </c>
      <c r="I1303" s="1" t="s">
        <v>39</v>
      </c>
      <c r="J1303" s="1" t="s">
        <v>39</v>
      </c>
      <c r="K1303" s="1"/>
    </row>
    <row r="1304" s="26" customFormat="1" customHeight="1" outlineLevel="1" collapsed="1" spans="1:11">
      <c r="A1304" s="27"/>
      <c r="B1304" s="28" t="s">
        <v>804</v>
      </c>
      <c r="C1304" s="1"/>
      <c r="D1304" s="1">
        <f>SUBTOTAL(9,D1299:D1303)</f>
        <v>0</v>
      </c>
      <c r="E1304" s="1"/>
      <c r="F1304" s="1"/>
      <c r="G1304" s="1"/>
      <c r="H1304" s="1"/>
      <c r="I1304" s="1"/>
      <c r="J1304" s="1"/>
      <c r="K1304" s="1"/>
    </row>
    <row r="1305" s="26" customFormat="1" hidden="1" customHeight="1" outlineLevel="2" spans="1:11">
      <c r="A1305" s="27">
        <v>45496</v>
      </c>
      <c r="B1305" s="1" t="s">
        <v>805</v>
      </c>
      <c r="C1305" s="1" t="s">
        <v>806</v>
      </c>
      <c r="D1305" s="1">
        <v>2</v>
      </c>
      <c r="E1305" s="1"/>
      <c r="F1305" s="1"/>
      <c r="G1305" s="1"/>
      <c r="H1305" s="1"/>
      <c r="I1305" s="1"/>
      <c r="J1305" s="1"/>
      <c r="K1305" s="1"/>
    </row>
    <row r="1306" s="26" customFormat="1" hidden="1" customHeight="1" outlineLevel="2" spans="1:11">
      <c r="A1306" s="27">
        <v>45636</v>
      </c>
      <c r="B1306" s="1" t="s">
        <v>805</v>
      </c>
      <c r="C1306" s="1" t="s">
        <v>806</v>
      </c>
      <c r="D1306" s="1">
        <f>E1306-F1306</f>
        <v>-2</v>
      </c>
      <c r="E1306" s="1"/>
      <c r="F1306" s="1">
        <v>2</v>
      </c>
      <c r="G1306" s="1"/>
      <c r="H1306" s="1" t="s">
        <v>158</v>
      </c>
      <c r="I1306" s="1" t="s">
        <v>157</v>
      </c>
      <c r="J1306" s="1" t="s">
        <v>89</v>
      </c>
      <c r="K1306" s="1"/>
    </row>
    <row r="1307" s="26" customFormat="1" customHeight="1" outlineLevel="1" collapsed="1" spans="1:11">
      <c r="A1307" s="27"/>
      <c r="B1307" s="28" t="s">
        <v>807</v>
      </c>
      <c r="C1307" s="1"/>
      <c r="D1307" s="1">
        <f>SUBTOTAL(9,D1305:D1306)</f>
        <v>0</v>
      </c>
      <c r="E1307" s="1"/>
      <c r="F1307" s="1"/>
      <c r="G1307" s="1"/>
      <c r="H1307" s="1"/>
      <c r="I1307" s="1"/>
      <c r="J1307" s="1"/>
      <c r="K1307" s="1"/>
    </row>
    <row r="1308" s="26" customFormat="1" hidden="1" customHeight="1" outlineLevel="2" spans="1:11">
      <c r="A1308" s="27">
        <v>45496</v>
      </c>
      <c r="B1308" s="1" t="s">
        <v>808</v>
      </c>
      <c r="C1308" s="1" t="s">
        <v>806</v>
      </c>
      <c r="D1308" s="1">
        <v>4</v>
      </c>
      <c r="E1308" s="1"/>
      <c r="F1308" s="1"/>
      <c r="G1308" s="1"/>
      <c r="H1308" s="1"/>
      <c r="I1308" s="1"/>
      <c r="J1308" s="1"/>
      <c r="K1308" s="1"/>
    </row>
    <row r="1309" s="26" customFormat="1" hidden="1" customHeight="1" outlineLevel="2" spans="1:11">
      <c r="A1309" s="27">
        <v>45636</v>
      </c>
      <c r="B1309" s="1" t="s">
        <v>808</v>
      </c>
      <c r="C1309" s="1" t="s">
        <v>806</v>
      </c>
      <c r="D1309" s="1">
        <f>E1309-F1309</f>
        <v>-4</v>
      </c>
      <c r="E1309" s="1"/>
      <c r="F1309" s="1">
        <v>4</v>
      </c>
      <c r="G1309" s="1"/>
      <c r="H1309" s="1" t="s">
        <v>158</v>
      </c>
      <c r="I1309" s="1" t="s">
        <v>157</v>
      </c>
      <c r="J1309" s="1" t="s">
        <v>89</v>
      </c>
      <c r="K1309" s="1"/>
    </row>
    <row r="1310" s="26" customFormat="1" customHeight="1" outlineLevel="1" collapsed="1" spans="1:11">
      <c r="A1310" s="27"/>
      <c r="B1310" s="28" t="s">
        <v>809</v>
      </c>
      <c r="C1310" s="1"/>
      <c r="D1310" s="1">
        <f>SUBTOTAL(9,D1308:D1309)</f>
        <v>0</v>
      </c>
      <c r="E1310" s="1"/>
      <c r="F1310" s="1"/>
      <c r="G1310" s="1"/>
      <c r="H1310" s="1"/>
      <c r="I1310" s="1"/>
      <c r="J1310" s="1"/>
      <c r="K1310" s="1"/>
    </row>
    <row r="1311" s="26" customFormat="1" hidden="1" customHeight="1" outlineLevel="2" spans="1:11">
      <c r="A1311" s="27">
        <v>45516</v>
      </c>
      <c r="B1311" s="1" t="s">
        <v>810</v>
      </c>
      <c r="C1311" s="1" t="s">
        <v>65</v>
      </c>
      <c r="D1311" s="1">
        <f>E1311-F1311</f>
        <v>1</v>
      </c>
      <c r="E1311" s="1">
        <v>1</v>
      </c>
      <c r="F1311" s="1"/>
      <c r="G1311" s="1" t="s">
        <v>13</v>
      </c>
      <c r="H1311" s="1"/>
      <c r="I1311" s="1"/>
      <c r="J1311" s="1"/>
      <c r="K1311" s="1"/>
    </row>
    <row r="1312" s="26" customFormat="1" hidden="1" customHeight="1" outlineLevel="2" spans="1:11">
      <c r="A1312" s="27">
        <v>46022</v>
      </c>
      <c r="B1312" s="1" t="s">
        <v>810</v>
      </c>
      <c r="C1312" s="1" t="s">
        <v>19</v>
      </c>
      <c r="D1312" s="1">
        <f>E1312-F1312</f>
        <v>-1</v>
      </c>
      <c r="E1312" s="1"/>
      <c r="F1312" s="1">
        <v>1</v>
      </c>
      <c r="G1312" s="1"/>
      <c r="H1312" s="1" t="s">
        <v>38</v>
      </c>
      <c r="I1312" s="1" t="s">
        <v>39</v>
      </c>
      <c r="J1312" s="1" t="s">
        <v>39</v>
      </c>
      <c r="K1312" s="1"/>
    </row>
    <row r="1313" s="26" customFormat="1" customHeight="1" outlineLevel="1" collapsed="1" spans="1:11">
      <c r="A1313" s="27"/>
      <c r="B1313" s="28" t="s">
        <v>811</v>
      </c>
      <c r="C1313" s="1"/>
      <c r="D1313" s="1">
        <f>SUBTOTAL(9,D1311:D1312)</f>
        <v>0</v>
      </c>
      <c r="E1313" s="1"/>
      <c r="F1313" s="1"/>
      <c r="G1313" s="1"/>
      <c r="H1313" s="1"/>
      <c r="I1313" s="1"/>
      <c r="J1313" s="1"/>
      <c r="K1313" s="1"/>
    </row>
    <row r="1314" s="26" customFormat="1" hidden="1" customHeight="1" outlineLevel="2" spans="1:11">
      <c r="A1314" s="27">
        <v>45502</v>
      </c>
      <c r="B1314" s="1" t="s">
        <v>812</v>
      </c>
      <c r="C1314" s="1" t="s">
        <v>65</v>
      </c>
      <c r="D1314" s="1">
        <f>E1314-F1314</f>
        <v>6</v>
      </c>
      <c r="E1314" s="1">
        <v>6</v>
      </c>
      <c r="F1314" s="1"/>
      <c r="G1314" s="1" t="s">
        <v>61</v>
      </c>
      <c r="H1314" s="1"/>
      <c r="I1314" s="1"/>
      <c r="J1314" s="1"/>
      <c r="K1314" s="1"/>
    </row>
    <row r="1315" s="26" customFormat="1" hidden="1" customHeight="1" outlineLevel="2" spans="1:11">
      <c r="A1315" s="27">
        <v>45511</v>
      </c>
      <c r="B1315" s="1" t="s">
        <v>812</v>
      </c>
      <c r="C1315" s="1" t="s">
        <v>19</v>
      </c>
      <c r="D1315" s="1">
        <f>E1315-F1315</f>
        <v>-6</v>
      </c>
      <c r="E1315" s="1"/>
      <c r="F1315" s="1">
        <v>6</v>
      </c>
      <c r="G1315" s="1"/>
      <c r="H1315" s="1" t="s">
        <v>813</v>
      </c>
      <c r="I1315" s="1" t="s">
        <v>63</v>
      </c>
      <c r="J1315" s="1" t="s">
        <v>64</v>
      </c>
      <c r="K1315" s="1"/>
    </row>
    <row r="1316" s="26" customFormat="1" customHeight="1" outlineLevel="1" collapsed="1" spans="1:11">
      <c r="A1316" s="27"/>
      <c r="B1316" s="28" t="s">
        <v>814</v>
      </c>
      <c r="C1316" s="1"/>
      <c r="D1316" s="1">
        <f>SUBTOTAL(9,D1314:D1315)</f>
        <v>0</v>
      </c>
      <c r="E1316" s="1"/>
      <c r="F1316" s="1"/>
      <c r="G1316" s="1"/>
      <c r="H1316" s="1"/>
      <c r="I1316" s="1"/>
      <c r="J1316" s="1"/>
      <c r="K1316" s="1"/>
    </row>
    <row r="1317" s="26" customFormat="1" hidden="1" customHeight="1" outlineLevel="2" spans="1:11">
      <c r="A1317" s="27">
        <v>45496</v>
      </c>
      <c r="B1317" s="1" t="s">
        <v>815</v>
      </c>
      <c r="C1317" s="1" t="s">
        <v>19</v>
      </c>
      <c r="D1317" s="1">
        <v>17</v>
      </c>
      <c r="E1317" s="1"/>
      <c r="F1317" s="1"/>
      <c r="G1317" s="1"/>
      <c r="H1317" s="1"/>
      <c r="I1317" s="1"/>
      <c r="J1317" s="1"/>
      <c r="K1317" s="1"/>
    </row>
    <row r="1318" s="26" customFormat="1" customHeight="1" outlineLevel="1" collapsed="1" spans="1:11">
      <c r="A1318" s="27"/>
      <c r="B1318" s="28" t="s">
        <v>816</v>
      </c>
      <c r="C1318" s="1"/>
      <c r="D1318" s="1">
        <f>SUBTOTAL(9,D1317)</f>
        <v>17</v>
      </c>
      <c r="E1318" s="1"/>
      <c r="F1318" s="1"/>
      <c r="G1318" s="1"/>
      <c r="H1318" s="1"/>
      <c r="I1318" s="1"/>
      <c r="J1318" s="1"/>
      <c r="K1318" s="1"/>
    </row>
    <row r="1319" s="26" customFormat="1" hidden="1" customHeight="1" outlineLevel="2" spans="1:11">
      <c r="A1319" s="27">
        <v>45490</v>
      </c>
      <c r="B1319" s="1" t="s">
        <v>817</v>
      </c>
      <c r="C1319" s="1" t="s">
        <v>19</v>
      </c>
      <c r="D1319" s="1">
        <f>E1319-F1319</f>
        <v>500</v>
      </c>
      <c r="E1319" s="1">
        <v>500</v>
      </c>
      <c r="F1319" s="1"/>
      <c r="G1319" s="1" t="s">
        <v>20</v>
      </c>
      <c r="H1319" s="1"/>
      <c r="I1319" s="1"/>
      <c r="J1319" s="1"/>
      <c r="K1319" s="1" t="s">
        <v>53</v>
      </c>
    </row>
    <row r="1320" s="26" customFormat="1" hidden="1" customHeight="1" outlineLevel="2" spans="1:11">
      <c r="A1320" s="27">
        <v>45493</v>
      </c>
      <c r="B1320" s="1" t="s">
        <v>817</v>
      </c>
      <c r="C1320" s="1" t="s">
        <v>19</v>
      </c>
      <c r="D1320" s="1">
        <f>E1320-F1320</f>
        <v>-500</v>
      </c>
      <c r="E1320" s="1"/>
      <c r="F1320" s="1">
        <v>500</v>
      </c>
      <c r="G1320" s="1"/>
      <c r="H1320" s="1" t="s">
        <v>14</v>
      </c>
      <c r="I1320" s="1" t="s">
        <v>21</v>
      </c>
      <c r="J1320" s="1" t="s">
        <v>16</v>
      </c>
      <c r="K1320" s="1"/>
    </row>
    <row r="1321" s="26" customFormat="1" customHeight="1" outlineLevel="1" collapsed="1" spans="1:11">
      <c r="A1321" s="27"/>
      <c r="B1321" s="28" t="s">
        <v>818</v>
      </c>
      <c r="C1321" s="1"/>
      <c r="D1321" s="1">
        <f>SUBTOTAL(9,D1319:D1320)</f>
        <v>0</v>
      </c>
      <c r="E1321" s="1"/>
      <c r="F1321" s="1"/>
      <c r="G1321" s="1"/>
      <c r="H1321" s="1"/>
      <c r="I1321" s="1"/>
      <c r="J1321" s="1"/>
      <c r="K1321" s="1"/>
    </row>
    <row r="1322" s="26" customFormat="1" hidden="1" customHeight="1" outlineLevel="2" spans="1:11">
      <c r="A1322" s="27">
        <v>45627</v>
      </c>
      <c r="B1322" s="1" t="s">
        <v>819</v>
      </c>
      <c r="C1322" s="1" t="s">
        <v>19</v>
      </c>
      <c r="D1322" s="1">
        <f>E1322-F1322</f>
        <v>300</v>
      </c>
      <c r="E1322" s="1">
        <v>300</v>
      </c>
      <c r="F1322" s="1"/>
      <c r="G1322" s="1" t="s">
        <v>820</v>
      </c>
      <c r="H1322" s="1"/>
      <c r="I1322" s="1"/>
      <c r="J1322" s="1"/>
      <c r="K1322" s="1"/>
    </row>
    <row r="1323" s="26" customFormat="1" hidden="1" customHeight="1" outlineLevel="2" spans="1:11">
      <c r="A1323" s="27">
        <v>45627</v>
      </c>
      <c r="B1323" s="1" t="s">
        <v>819</v>
      </c>
      <c r="C1323" s="1" t="s">
        <v>19</v>
      </c>
      <c r="D1323" s="1">
        <f>E1323-F1323</f>
        <v>-300</v>
      </c>
      <c r="E1323" s="1"/>
      <c r="F1323" s="1">
        <v>300</v>
      </c>
      <c r="G1323" s="1"/>
      <c r="H1323" s="1" t="s">
        <v>14</v>
      </c>
      <c r="I1323" s="1" t="s">
        <v>21</v>
      </c>
      <c r="J1323" s="1" t="s">
        <v>16</v>
      </c>
      <c r="K1323" s="1"/>
    </row>
    <row r="1324" s="26" customFormat="1" customHeight="1" outlineLevel="1" collapsed="1" spans="1:11">
      <c r="A1324" s="27"/>
      <c r="B1324" s="28" t="s">
        <v>821</v>
      </c>
      <c r="C1324" s="1"/>
      <c r="D1324" s="1">
        <f>SUBTOTAL(9,D1322:D1323)</f>
        <v>0</v>
      </c>
      <c r="E1324" s="1"/>
      <c r="F1324" s="1"/>
      <c r="G1324" s="1"/>
      <c r="H1324" s="1"/>
      <c r="I1324" s="1"/>
      <c r="J1324" s="1"/>
      <c r="K1324" s="1"/>
    </row>
    <row r="1325" s="26" customFormat="1" hidden="1" customHeight="1" outlineLevel="2" spans="1:11">
      <c r="A1325" s="27">
        <v>45627</v>
      </c>
      <c r="B1325" s="1" t="s">
        <v>822</v>
      </c>
      <c r="C1325" s="1" t="s">
        <v>19</v>
      </c>
      <c r="D1325" s="1">
        <f>E1325-F1325</f>
        <v>200</v>
      </c>
      <c r="E1325" s="1">
        <v>200</v>
      </c>
      <c r="F1325" s="1"/>
      <c r="G1325" s="1" t="s">
        <v>820</v>
      </c>
      <c r="H1325" s="1"/>
      <c r="I1325" s="1"/>
      <c r="J1325" s="1"/>
      <c r="K1325" s="1"/>
    </row>
    <row r="1326" s="26" customFormat="1" hidden="1" customHeight="1" outlineLevel="2" spans="1:11">
      <c r="A1326" s="27">
        <v>45627</v>
      </c>
      <c r="B1326" s="1" t="s">
        <v>822</v>
      </c>
      <c r="C1326" s="1" t="s">
        <v>19</v>
      </c>
      <c r="D1326" s="1">
        <f>E1326-F1326</f>
        <v>-200</v>
      </c>
      <c r="E1326" s="1"/>
      <c r="F1326" s="1">
        <v>200</v>
      </c>
      <c r="G1326" s="1"/>
      <c r="H1326" s="1" t="s">
        <v>14</v>
      </c>
      <c r="I1326" s="1" t="s">
        <v>21</v>
      </c>
      <c r="J1326" s="1" t="s">
        <v>16</v>
      </c>
      <c r="K1326" s="1"/>
    </row>
    <row r="1327" s="26" customFormat="1" customHeight="1" outlineLevel="1" collapsed="1" spans="1:11">
      <c r="A1327" s="27"/>
      <c r="B1327" s="28" t="s">
        <v>823</v>
      </c>
      <c r="C1327" s="1"/>
      <c r="D1327" s="1">
        <f>SUBTOTAL(9,D1325:D1326)</f>
        <v>0</v>
      </c>
      <c r="E1327" s="1"/>
      <c r="F1327" s="1"/>
      <c r="G1327" s="1"/>
      <c r="H1327" s="1"/>
      <c r="I1327" s="1"/>
      <c r="J1327" s="1"/>
      <c r="K1327" s="1"/>
    </row>
    <row r="1328" s="26" customFormat="1" hidden="1" customHeight="1" outlineLevel="2" spans="1:11">
      <c r="A1328" s="27">
        <v>45627</v>
      </c>
      <c r="B1328" s="1" t="s">
        <v>824</v>
      </c>
      <c r="C1328" s="1" t="s">
        <v>19</v>
      </c>
      <c r="D1328" s="1">
        <f>E1328-F1328</f>
        <v>150</v>
      </c>
      <c r="E1328" s="1">
        <v>150</v>
      </c>
      <c r="F1328" s="1"/>
      <c r="G1328" s="1" t="s">
        <v>820</v>
      </c>
      <c r="H1328" s="1"/>
      <c r="I1328" s="1"/>
      <c r="J1328" s="1"/>
      <c r="K1328" s="1"/>
    </row>
    <row r="1329" s="26" customFormat="1" hidden="1" customHeight="1" outlineLevel="2" spans="1:11">
      <c r="A1329" s="27">
        <v>45627</v>
      </c>
      <c r="B1329" s="1" t="s">
        <v>824</v>
      </c>
      <c r="C1329" s="1" t="s">
        <v>19</v>
      </c>
      <c r="D1329" s="1">
        <f>E1329-F1329</f>
        <v>-150</v>
      </c>
      <c r="E1329" s="1"/>
      <c r="F1329" s="1">
        <v>150</v>
      </c>
      <c r="G1329" s="1"/>
      <c r="H1329" s="1" t="s">
        <v>14</v>
      </c>
      <c r="I1329" s="1" t="s">
        <v>21</v>
      </c>
      <c r="J1329" s="1" t="s">
        <v>16</v>
      </c>
      <c r="K1329" s="1"/>
    </row>
    <row r="1330" s="26" customFormat="1" customHeight="1" outlineLevel="1" collapsed="1" spans="1:11">
      <c r="A1330" s="27"/>
      <c r="B1330" s="28" t="s">
        <v>825</v>
      </c>
      <c r="C1330" s="1"/>
      <c r="D1330" s="1">
        <f>SUBTOTAL(9,D1328:D1329)</f>
        <v>0</v>
      </c>
      <c r="E1330" s="1"/>
      <c r="F1330" s="1"/>
      <c r="G1330" s="1"/>
      <c r="H1330" s="1"/>
      <c r="I1330" s="1"/>
      <c r="J1330" s="1"/>
      <c r="K1330" s="1"/>
    </row>
    <row r="1331" s="26" customFormat="1" hidden="1" customHeight="1" outlineLevel="2" spans="1:11">
      <c r="A1331" s="27">
        <v>45496</v>
      </c>
      <c r="B1331" s="1" t="s">
        <v>826</v>
      </c>
      <c r="C1331" s="1" t="s">
        <v>19</v>
      </c>
      <c r="D1331" s="1">
        <v>30</v>
      </c>
      <c r="E1331" s="1"/>
      <c r="F1331" s="1"/>
      <c r="G1331" s="1"/>
      <c r="H1331" s="1"/>
      <c r="I1331" s="1"/>
      <c r="J1331" s="1"/>
      <c r="K1331" s="1"/>
    </row>
    <row r="1332" s="26" customFormat="1" hidden="1" customHeight="1" outlineLevel="2" spans="1:11">
      <c r="A1332" s="27">
        <v>45533</v>
      </c>
      <c r="B1332" s="1" t="s">
        <v>826</v>
      </c>
      <c r="C1332" s="1" t="s">
        <v>19</v>
      </c>
      <c r="D1332" s="1">
        <f t="shared" ref="D1332:D1337" si="20">E1332-F1332</f>
        <v>-20</v>
      </c>
      <c r="E1332" s="1"/>
      <c r="F1332" s="1">
        <v>20</v>
      </c>
      <c r="G1332" s="1"/>
      <c r="H1332" s="1" t="s">
        <v>690</v>
      </c>
      <c r="I1332" s="1" t="s">
        <v>157</v>
      </c>
      <c r="J1332" s="1" t="s">
        <v>89</v>
      </c>
      <c r="K1332" s="1"/>
    </row>
    <row r="1333" s="26" customFormat="1" hidden="1" customHeight="1" outlineLevel="2" spans="1:11">
      <c r="A1333" s="27">
        <v>45536</v>
      </c>
      <c r="B1333" s="1" t="s">
        <v>826</v>
      </c>
      <c r="C1333" s="1" t="s">
        <v>19</v>
      </c>
      <c r="D1333" s="1">
        <f t="shared" si="20"/>
        <v>-5</v>
      </c>
      <c r="E1333" s="1"/>
      <c r="F1333" s="1">
        <v>5</v>
      </c>
      <c r="G1333" s="1"/>
      <c r="H1333" s="1" t="s">
        <v>62</v>
      </c>
      <c r="I1333" s="1" t="s">
        <v>88</v>
      </c>
      <c r="J1333" s="1" t="s">
        <v>731</v>
      </c>
      <c r="K1333" s="1"/>
    </row>
    <row r="1334" s="26" customFormat="1" hidden="1" customHeight="1" outlineLevel="2" spans="1:11">
      <c r="A1334" s="27">
        <v>45531</v>
      </c>
      <c r="B1334" s="1" t="s">
        <v>826</v>
      </c>
      <c r="C1334" s="1" t="s">
        <v>19</v>
      </c>
      <c r="D1334" s="1">
        <f t="shared" si="20"/>
        <v>100</v>
      </c>
      <c r="E1334" s="1">
        <v>100</v>
      </c>
      <c r="F1334" s="1"/>
      <c r="G1334" s="1" t="s">
        <v>61</v>
      </c>
      <c r="H1334" s="1"/>
      <c r="I1334" s="1"/>
      <c r="J1334" s="1"/>
      <c r="K1334" s="1"/>
    </row>
    <row r="1335" s="26" customFormat="1" hidden="1" customHeight="1" outlineLevel="2" spans="1:11">
      <c r="A1335" s="27">
        <v>45540</v>
      </c>
      <c r="B1335" s="1" t="s">
        <v>826</v>
      </c>
      <c r="C1335" s="1" t="s">
        <v>19</v>
      </c>
      <c r="D1335" s="1">
        <f t="shared" si="20"/>
        <v>-1</v>
      </c>
      <c r="E1335" s="1"/>
      <c r="F1335" s="1">
        <v>1</v>
      </c>
      <c r="G1335" s="1"/>
      <c r="H1335" s="1" t="s">
        <v>732</v>
      </c>
      <c r="I1335" s="1" t="s">
        <v>732</v>
      </c>
      <c r="J1335" s="1" t="s">
        <v>827</v>
      </c>
      <c r="K1335" s="1"/>
    </row>
    <row r="1336" s="26" customFormat="1" hidden="1" customHeight="1" outlineLevel="2" spans="1:11">
      <c r="A1336" s="27">
        <v>45555</v>
      </c>
      <c r="B1336" s="1" t="s">
        <v>826</v>
      </c>
      <c r="C1336" s="1" t="s">
        <v>19</v>
      </c>
      <c r="D1336" s="1">
        <f t="shared" si="20"/>
        <v>-74</v>
      </c>
      <c r="E1336" s="1"/>
      <c r="F1336" s="1">
        <v>74</v>
      </c>
      <c r="G1336" s="1"/>
      <c r="H1336" s="1" t="s">
        <v>828</v>
      </c>
      <c r="I1336" s="1" t="s">
        <v>157</v>
      </c>
      <c r="J1336" s="1" t="s">
        <v>89</v>
      </c>
      <c r="K1336" s="1"/>
    </row>
    <row r="1337" s="26" customFormat="1" hidden="1" customHeight="1" outlineLevel="2" spans="1:11">
      <c r="A1337" s="27">
        <v>46022</v>
      </c>
      <c r="B1337" s="1" t="s">
        <v>826</v>
      </c>
      <c r="C1337" s="1" t="s">
        <v>19</v>
      </c>
      <c r="D1337" s="1">
        <f t="shared" si="20"/>
        <v>-30</v>
      </c>
      <c r="E1337" s="1"/>
      <c r="F1337" s="1">
        <v>30</v>
      </c>
      <c r="G1337" s="1"/>
      <c r="H1337" s="1" t="s">
        <v>38</v>
      </c>
      <c r="I1337" s="1" t="s">
        <v>39</v>
      </c>
      <c r="J1337" s="1" t="s">
        <v>39</v>
      </c>
      <c r="K1337" s="1"/>
    </row>
    <row r="1338" s="26" customFormat="1" customHeight="1" outlineLevel="1" collapsed="1" spans="1:11">
      <c r="A1338" s="27"/>
      <c r="B1338" s="28" t="s">
        <v>829</v>
      </c>
      <c r="C1338" s="1"/>
      <c r="D1338" s="1">
        <f>SUBTOTAL(9,D1331:D1337)</f>
        <v>0</v>
      </c>
      <c r="E1338" s="1"/>
      <c r="F1338" s="1"/>
      <c r="G1338" s="1"/>
      <c r="H1338" s="1"/>
      <c r="I1338" s="1"/>
      <c r="J1338" s="1"/>
      <c r="K1338" s="1"/>
    </row>
    <row r="1339" s="26" customFormat="1" hidden="1" customHeight="1" outlineLevel="2" spans="1:11">
      <c r="A1339" s="27">
        <v>45496</v>
      </c>
      <c r="B1339" s="1" t="s">
        <v>830</v>
      </c>
      <c r="C1339" s="1" t="s">
        <v>19</v>
      </c>
      <c r="D1339" s="1">
        <v>3</v>
      </c>
      <c r="E1339" s="1"/>
      <c r="F1339" s="1"/>
      <c r="G1339" s="1"/>
      <c r="H1339" s="1"/>
      <c r="I1339" s="1"/>
      <c r="J1339" s="1"/>
      <c r="K1339" s="1"/>
    </row>
    <row r="1340" s="26" customFormat="1" hidden="1" customHeight="1" outlineLevel="2" spans="1:11">
      <c r="A1340" s="27">
        <v>45496</v>
      </c>
      <c r="B1340" s="1" t="s">
        <v>830</v>
      </c>
      <c r="C1340" s="1" t="s">
        <v>19</v>
      </c>
      <c r="D1340" s="1">
        <v>13</v>
      </c>
      <c r="E1340" s="1"/>
      <c r="F1340" s="1"/>
      <c r="G1340" s="1"/>
      <c r="H1340" s="1"/>
      <c r="I1340" s="1"/>
      <c r="J1340" s="1"/>
      <c r="K1340" s="1"/>
    </row>
    <row r="1341" s="26" customFormat="1" hidden="1" customHeight="1" outlineLevel="2" spans="1:11">
      <c r="A1341" s="27">
        <v>45503</v>
      </c>
      <c r="B1341" s="1" t="s">
        <v>830</v>
      </c>
      <c r="C1341" s="1" t="s">
        <v>19</v>
      </c>
      <c r="D1341" s="1">
        <f t="shared" ref="D1341:D1349" si="21">E1341-F1341</f>
        <v>-2</v>
      </c>
      <c r="E1341" s="1"/>
      <c r="F1341" s="1">
        <v>2</v>
      </c>
      <c r="G1341" s="1"/>
      <c r="H1341" s="1" t="s">
        <v>62</v>
      </c>
      <c r="I1341" s="1" t="s">
        <v>154</v>
      </c>
      <c r="J1341" s="1" t="s">
        <v>155</v>
      </c>
      <c r="K1341" s="1"/>
    </row>
    <row r="1342" s="26" customFormat="1" hidden="1" customHeight="1" outlineLevel="2" spans="1:11">
      <c r="A1342" s="27">
        <v>45524</v>
      </c>
      <c r="B1342" s="1" t="s">
        <v>830</v>
      </c>
      <c r="C1342" s="1" t="s">
        <v>19</v>
      </c>
      <c r="D1342" s="1">
        <f t="shared" si="21"/>
        <v>-7</v>
      </c>
      <c r="E1342" s="1"/>
      <c r="F1342" s="1">
        <v>7</v>
      </c>
      <c r="G1342" s="1"/>
      <c r="H1342" s="1" t="s">
        <v>62</v>
      </c>
      <c r="I1342" s="1" t="s">
        <v>88</v>
      </c>
      <c r="J1342" s="1" t="s">
        <v>89</v>
      </c>
      <c r="K1342" s="1"/>
    </row>
    <row r="1343" s="26" customFormat="1" hidden="1" customHeight="1" outlineLevel="2" spans="1:11">
      <c r="A1343" s="27">
        <v>45531</v>
      </c>
      <c r="B1343" s="1" t="s">
        <v>830</v>
      </c>
      <c r="C1343" s="1" t="s">
        <v>19</v>
      </c>
      <c r="D1343" s="1">
        <f t="shared" si="21"/>
        <v>20</v>
      </c>
      <c r="E1343" s="1">
        <v>20</v>
      </c>
      <c r="F1343" s="1"/>
      <c r="G1343" s="1" t="s">
        <v>61</v>
      </c>
      <c r="H1343" s="1"/>
      <c r="I1343" s="1"/>
      <c r="J1343" s="1"/>
      <c r="K1343" s="1"/>
    </row>
    <row r="1344" s="26" customFormat="1" hidden="1" customHeight="1" outlineLevel="2" spans="1:11">
      <c r="A1344" s="27">
        <v>45538</v>
      </c>
      <c r="B1344" s="1" t="s">
        <v>830</v>
      </c>
      <c r="C1344" s="1" t="s">
        <v>19</v>
      </c>
      <c r="D1344" s="1">
        <f t="shared" si="21"/>
        <v>-1</v>
      </c>
      <c r="E1344" s="1"/>
      <c r="F1344" s="1">
        <v>1</v>
      </c>
      <c r="G1344" s="1"/>
      <c r="H1344" s="1" t="s">
        <v>62</v>
      </c>
      <c r="I1344" s="1" t="s">
        <v>88</v>
      </c>
      <c r="J1344" s="1" t="s">
        <v>89</v>
      </c>
      <c r="K1344" s="1"/>
    </row>
    <row r="1345" s="26" customFormat="1" hidden="1" customHeight="1" outlineLevel="2" spans="1:11">
      <c r="A1345" s="27">
        <v>45536</v>
      </c>
      <c r="B1345" s="1" t="s">
        <v>830</v>
      </c>
      <c r="C1345" s="1" t="s">
        <v>19</v>
      </c>
      <c r="D1345" s="1">
        <f t="shared" si="21"/>
        <v>-10</v>
      </c>
      <c r="E1345" s="1"/>
      <c r="F1345" s="1">
        <v>10</v>
      </c>
      <c r="G1345" s="1"/>
      <c r="H1345" s="1" t="s">
        <v>690</v>
      </c>
      <c r="I1345" s="1" t="s">
        <v>157</v>
      </c>
      <c r="J1345" s="1" t="s">
        <v>89</v>
      </c>
      <c r="K1345" s="1"/>
    </row>
    <row r="1346" s="26" customFormat="1" hidden="1" customHeight="1" outlineLevel="2" spans="1:11">
      <c r="A1346" s="27">
        <v>45546</v>
      </c>
      <c r="B1346" s="1" t="s">
        <v>830</v>
      </c>
      <c r="C1346" s="1" t="s">
        <v>19</v>
      </c>
      <c r="D1346" s="1">
        <f t="shared" si="21"/>
        <v>-1</v>
      </c>
      <c r="E1346" s="1"/>
      <c r="F1346" s="1">
        <v>1</v>
      </c>
      <c r="G1346" s="1"/>
      <c r="H1346" s="1" t="s">
        <v>62</v>
      </c>
      <c r="I1346" s="1" t="s">
        <v>88</v>
      </c>
      <c r="J1346" s="1" t="s">
        <v>89</v>
      </c>
      <c r="K1346" s="1"/>
    </row>
    <row r="1347" s="26" customFormat="1" hidden="1" customHeight="1" outlineLevel="2" spans="1:11">
      <c r="A1347" s="27">
        <v>45547</v>
      </c>
      <c r="B1347" s="1" t="s">
        <v>830</v>
      </c>
      <c r="C1347" s="1" t="s">
        <v>19</v>
      </c>
      <c r="D1347" s="1">
        <f t="shared" si="21"/>
        <v>-2</v>
      </c>
      <c r="E1347" s="1"/>
      <c r="F1347" s="1">
        <v>2</v>
      </c>
      <c r="G1347" s="1"/>
      <c r="H1347" s="1" t="s">
        <v>62</v>
      </c>
      <c r="I1347" s="1" t="s">
        <v>88</v>
      </c>
      <c r="J1347" s="1" t="s">
        <v>89</v>
      </c>
      <c r="K1347" s="1"/>
    </row>
    <row r="1348" s="26" customFormat="1" hidden="1" customHeight="1" outlineLevel="2" spans="1:11">
      <c r="A1348" s="27">
        <v>46022</v>
      </c>
      <c r="B1348" s="1" t="s">
        <v>830</v>
      </c>
      <c r="C1348" s="1" t="s">
        <v>19</v>
      </c>
      <c r="D1348" s="1">
        <f t="shared" si="21"/>
        <v>-7</v>
      </c>
      <c r="E1348" s="1"/>
      <c r="F1348" s="1">
        <v>7</v>
      </c>
      <c r="G1348" s="1"/>
      <c r="H1348" s="1" t="s">
        <v>38</v>
      </c>
      <c r="I1348" s="1" t="s">
        <v>39</v>
      </c>
      <c r="J1348" s="1" t="s">
        <v>39</v>
      </c>
      <c r="K1348" s="1"/>
    </row>
    <row r="1349" s="26" customFormat="1" hidden="1" customHeight="1" outlineLevel="2" spans="1:11">
      <c r="A1349" s="27">
        <v>46022</v>
      </c>
      <c r="B1349" s="1" t="s">
        <v>830</v>
      </c>
      <c r="C1349" s="1" t="s">
        <v>19</v>
      </c>
      <c r="D1349" s="1">
        <f t="shared" si="21"/>
        <v>-6</v>
      </c>
      <c r="E1349" s="1"/>
      <c r="F1349" s="1">
        <v>6</v>
      </c>
      <c r="G1349" s="1"/>
      <c r="H1349" s="1" t="s">
        <v>38</v>
      </c>
      <c r="I1349" s="1" t="s">
        <v>39</v>
      </c>
      <c r="J1349" s="1" t="s">
        <v>39</v>
      </c>
      <c r="K1349" s="1"/>
    </row>
    <row r="1350" s="26" customFormat="1" customHeight="1" outlineLevel="1" collapsed="1" spans="1:11">
      <c r="A1350" s="27"/>
      <c r="B1350" s="28" t="s">
        <v>831</v>
      </c>
      <c r="C1350" s="1"/>
      <c r="D1350" s="1">
        <f>SUBTOTAL(9,D1339:D1349)</f>
        <v>0</v>
      </c>
      <c r="E1350" s="1"/>
      <c r="F1350" s="1"/>
      <c r="G1350" s="1"/>
      <c r="H1350" s="1"/>
      <c r="I1350" s="1"/>
      <c r="J1350" s="1"/>
      <c r="K1350" s="1"/>
    </row>
    <row r="1351" s="26" customFormat="1" hidden="1" customHeight="1" outlineLevel="2" spans="1:11">
      <c r="A1351" s="27">
        <v>45496</v>
      </c>
      <c r="B1351" s="1" t="s">
        <v>832</v>
      </c>
      <c r="C1351" s="1" t="s">
        <v>19</v>
      </c>
      <c r="D1351" s="1">
        <v>28</v>
      </c>
      <c r="E1351" s="1"/>
      <c r="F1351" s="1"/>
      <c r="G1351" s="1"/>
      <c r="H1351" s="1"/>
      <c r="I1351" s="1"/>
      <c r="J1351" s="1"/>
      <c r="K1351" s="1"/>
    </row>
    <row r="1352" s="26" customFormat="1" customHeight="1" outlineLevel="1" collapsed="1" spans="1:11">
      <c r="A1352" s="27"/>
      <c r="B1352" s="28" t="s">
        <v>833</v>
      </c>
      <c r="C1352" s="1"/>
      <c r="D1352" s="1">
        <f>SUBTOTAL(9,D1351)</f>
        <v>28</v>
      </c>
      <c r="E1352" s="1"/>
      <c r="F1352" s="1"/>
      <c r="G1352" s="1"/>
      <c r="H1352" s="1"/>
      <c r="I1352" s="1"/>
      <c r="J1352" s="1"/>
      <c r="K1352" s="1"/>
    </row>
    <row r="1353" s="26" customFormat="1" hidden="1" customHeight="1" outlineLevel="2" spans="1:11">
      <c r="A1353" s="27">
        <v>45496</v>
      </c>
      <c r="B1353" s="1" t="s">
        <v>834</v>
      </c>
      <c r="C1353" s="1" t="s">
        <v>19</v>
      </c>
      <c r="D1353" s="1">
        <v>19</v>
      </c>
      <c r="E1353" s="1"/>
      <c r="F1353" s="1"/>
      <c r="G1353" s="1"/>
      <c r="H1353" s="1"/>
      <c r="I1353" s="1"/>
      <c r="J1353" s="1"/>
      <c r="K1353" s="1"/>
    </row>
    <row r="1354" s="26" customFormat="1" hidden="1" customHeight="1" outlineLevel="2" spans="1:11">
      <c r="A1354" s="27">
        <v>45504</v>
      </c>
      <c r="B1354" s="1" t="s">
        <v>834</v>
      </c>
      <c r="C1354" s="1" t="s">
        <v>19</v>
      </c>
      <c r="D1354" s="1">
        <f t="shared" ref="D1354:D1363" si="22">E1354-F1354</f>
        <v>-4</v>
      </c>
      <c r="E1354" s="1"/>
      <c r="F1354" s="1">
        <v>4</v>
      </c>
      <c r="G1354" s="1"/>
      <c r="H1354" s="1" t="s">
        <v>62</v>
      </c>
      <c r="I1354" s="1" t="s">
        <v>784</v>
      </c>
      <c r="J1354" s="1" t="s">
        <v>89</v>
      </c>
      <c r="K1354" s="1"/>
    </row>
    <row r="1355" s="26" customFormat="1" hidden="1" customHeight="1" outlineLevel="2" spans="1:11">
      <c r="A1355" s="27">
        <v>45535</v>
      </c>
      <c r="B1355" s="1" t="s">
        <v>834</v>
      </c>
      <c r="C1355" s="1" t="s">
        <v>19</v>
      </c>
      <c r="D1355" s="1">
        <f t="shared" si="22"/>
        <v>40</v>
      </c>
      <c r="E1355" s="1">
        <v>40</v>
      </c>
      <c r="F1355" s="1"/>
      <c r="G1355" s="1" t="s">
        <v>61</v>
      </c>
      <c r="H1355" s="1"/>
      <c r="I1355" s="1"/>
      <c r="J1355" s="1"/>
      <c r="K1355" s="1"/>
    </row>
    <row r="1356" s="26" customFormat="1" hidden="1" customHeight="1" outlineLevel="2" spans="1:11">
      <c r="A1356" s="27">
        <v>45531</v>
      </c>
      <c r="B1356" s="1" t="s">
        <v>834</v>
      </c>
      <c r="C1356" s="1" t="s">
        <v>19</v>
      </c>
      <c r="D1356" s="1">
        <f t="shared" si="22"/>
        <v>30</v>
      </c>
      <c r="E1356" s="1">
        <v>30</v>
      </c>
      <c r="F1356" s="1"/>
      <c r="G1356" s="1" t="s">
        <v>61</v>
      </c>
      <c r="H1356" s="1"/>
      <c r="I1356" s="1"/>
      <c r="J1356" s="1"/>
      <c r="K1356" s="1"/>
    </row>
    <row r="1357" s="26" customFormat="1" hidden="1" customHeight="1" outlineLevel="2" spans="1:11">
      <c r="A1357" s="27">
        <v>45538</v>
      </c>
      <c r="B1357" s="1" t="s">
        <v>834</v>
      </c>
      <c r="C1357" s="1" t="s">
        <v>19</v>
      </c>
      <c r="D1357" s="1">
        <f t="shared" si="22"/>
        <v>-70</v>
      </c>
      <c r="E1357" s="1"/>
      <c r="F1357" s="1">
        <v>70</v>
      </c>
      <c r="G1357" s="1"/>
      <c r="H1357" s="1" t="s">
        <v>62</v>
      </c>
      <c r="I1357" s="1" t="s">
        <v>88</v>
      </c>
      <c r="J1357" s="1" t="s">
        <v>89</v>
      </c>
      <c r="K1357" s="1"/>
    </row>
    <row r="1358" s="26" customFormat="1" hidden="1" customHeight="1" outlineLevel="2" spans="1:11">
      <c r="A1358" s="27">
        <v>45538</v>
      </c>
      <c r="B1358" s="1" t="s">
        <v>834</v>
      </c>
      <c r="C1358" s="1" t="s">
        <v>19</v>
      </c>
      <c r="D1358" s="1">
        <f t="shared" si="22"/>
        <v>110</v>
      </c>
      <c r="E1358" s="1">
        <v>110</v>
      </c>
      <c r="F1358" s="1"/>
      <c r="G1358" s="1" t="s">
        <v>61</v>
      </c>
      <c r="H1358" s="1"/>
      <c r="I1358" s="1"/>
      <c r="J1358" s="1"/>
      <c r="K1358" s="1"/>
    </row>
    <row r="1359" s="26" customFormat="1" hidden="1" customHeight="1" outlineLevel="2" spans="1:11">
      <c r="A1359" s="27">
        <v>45540</v>
      </c>
      <c r="B1359" s="1" t="s">
        <v>834</v>
      </c>
      <c r="C1359" s="1" t="s">
        <v>19</v>
      </c>
      <c r="D1359" s="1">
        <f t="shared" si="22"/>
        <v>-35</v>
      </c>
      <c r="E1359" s="1"/>
      <c r="F1359" s="1">
        <v>35</v>
      </c>
      <c r="G1359" s="1"/>
      <c r="H1359" s="1" t="s">
        <v>62</v>
      </c>
      <c r="I1359" s="1" t="s">
        <v>88</v>
      </c>
      <c r="J1359" s="1" t="s">
        <v>155</v>
      </c>
      <c r="K1359" s="1"/>
    </row>
    <row r="1360" s="26" customFormat="1" hidden="1" customHeight="1" outlineLevel="2" spans="1:11">
      <c r="A1360" s="27">
        <v>45540</v>
      </c>
      <c r="B1360" s="1" t="s">
        <v>834</v>
      </c>
      <c r="C1360" s="1" t="s">
        <v>19</v>
      </c>
      <c r="D1360" s="1">
        <f t="shared" si="22"/>
        <v>-20</v>
      </c>
      <c r="E1360" s="1"/>
      <c r="F1360" s="1">
        <v>20</v>
      </c>
      <c r="G1360" s="1"/>
      <c r="H1360" s="1" t="s">
        <v>62</v>
      </c>
      <c r="I1360" s="1" t="s">
        <v>88</v>
      </c>
      <c r="J1360" s="1" t="s">
        <v>731</v>
      </c>
      <c r="K1360" s="1"/>
    </row>
    <row r="1361" s="26" customFormat="1" hidden="1" customHeight="1" outlineLevel="2" spans="1:11">
      <c r="A1361" s="27">
        <v>45554</v>
      </c>
      <c r="B1361" s="1" t="s">
        <v>834</v>
      </c>
      <c r="C1361" s="1" t="s">
        <v>19</v>
      </c>
      <c r="D1361" s="1">
        <f t="shared" si="22"/>
        <v>100</v>
      </c>
      <c r="E1361" s="1">
        <v>100</v>
      </c>
      <c r="F1361" s="1"/>
      <c r="G1361" s="1" t="s">
        <v>61</v>
      </c>
      <c r="H1361" s="1"/>
      <c r="I1361" s="1"/>
      <c r="J1361" s="1"/>
      <c r="K1361" s="1"/>
    </row>
    <row r="1362" s="26" customFormat="1" hidden="1" customHeight="1" outlineLevel="2" spans="1:11">
      <c r="A1362" s="27">
        <v>45559</v>
      </c>
      <c r="B1362" s="1" t="s">
        <v>834</v>
      </c>
      <c r="C1362" s="1" t="s">
        <v>19</v>
      </c>
      <c r="D1362" s="1">
        <f t="shared" si="22"/>
        <v>-70</v>
      </c>
      <c r="E1362" s="1"/>
      <c r="F1362" s="1">
        <v>70</v>
      </c>
      <c r="G1362" s="1"/>
      <c r="H1362" s="1" t="s">
        <v>62</v>
      </c>
      <c r="I1362" s="1" t="s">
        <v>88</v>
      </c>
      <c r="J1362" s="1" t="s">
        <v>89</v>
      </c>
      <c r="K1362" s="1"/>
    </row>
    <row r="1363" s="26" customFormat="1" hidden="1" customHeight="1" outlineLevel="2" spans="1:11">
      <c r="A1363" s="27">
        <v>45595</v>
      </c>
      <c r="B1363" s="1" t="s">
        <v>834</v>
      </c>
      <c r="C1363" s="1" t="s">
        <v>19</v>
      </c>
      <c r="D1363" s="1">
        <f t="shared" si="22"/>
        <v>-100</v>
      </c>
      <c r="E1363" s="1"/>
      <c r="F1363" s="1">
        <v>100</v>
      </c>
      <c r="G1363" s="1"/>
      <c r="H1363" s="1" t="s">
        <v>62</v>
      </c>
      <c r="I1363" s="1" t="s">
        <v>88</v>
      </c>
      <c r="J1363" s="1" t="s">
        <v>89</v>
      </c>
      <c r="K1363" s="1"/>
    </row>
    <row r="1364" s="26" customFormat="1" customHeight="1" outlineLevel="1" collapsed="1" spans="1:11">
      <c r="A1364" s="27"/>
      <c r="B1364" s="28" t="s">
        <v>835</v>
      </c>
      <c r="C1364" s="1"/>
      <c r="D1364" s="1">
        <f>SUBTOTAL(9,D1353:D1363)</f>
        <v>0</v>
      </c>
      <c r="E1364" s="1"/>
      <c r="F1364" s="1"/>
      <c r="G1364" s="1"/>
      <c r="H1364" s="1"/>
      <c r="I1364" s="1"/>
      <c r="J1364" s="1"/>
      <c r="K1364" s="1"/>
    </row>
    <row r="1365" s="26" customFormat="1" hidden="1" customHeight="1" outlineLevel="2" spans="1:11">
      <c r="A1365" s="27">
        <v>45496</v>
      </c>
      <c r="B1365" s="1" t="s">
        <v>836</v>
      </c>
      <c r="C1365" s="1" t="s">
        <v>19</v>
      </c>
      <c r="D1365" s="1">
        <v>4</v>
      </c>
      <c r="E1365" s="1"/>
      <c r="F1365" s="1"/>
      <c r="G1365" s="1"/>
      <c r="H1365" s="1"/>
      <c r="I1365" s="1"/>
      <c r="J1365" s="1"/>
      <c r="K1365" s="1"/>
    </row>
    <row r="1366" s="26" customFormat="1" hidden="1" customHeight="1" outlineLevel="2" spans="1:11">
      <c r="A1366" s="27">
        <v>45505</v>
      </c>
      <c r="B1366" s="1" t="s">
        <v>836</v>
      </c>
      <c r="C1366" s="1" t="s">
        <v>19</v>
      </c>
      <c r="D1366" s="1">
        <f>E1366-F1366</f>
        <v>-4</v>
      </c>
      <c r="E1366" s="1"/>
      <c r="F1366" s="1">
        <v>4</v>
      </c>
      <c r="G1366" s="1"/>
      <c r="H1366" s="1" t="s">
        <v>732</v>
      </c>
      <c r="I1366" s="1" t="s">
        <v>784</v>
      </c>
      <c r="J1366" s="1" t="s">
        <v>89</v>
      </c>
      <c r="K1366" s="1"/>
    </row>
    <row r="1367" s="26" customFormat="1" customHeight="1" outlineLevel="1" collapsed="1" spans="1:11">
      <c r="A1367" s="27"/>
      <c r="B1367" s="28" t="s">
        <v>837</v>
      </c>
      <c r="C1367" s="1"/>
      <c r="D1367" s="1">
        <f>SUBTOTAL(9,D1365:D1366)</f>
        <v>0</v>
      </c>
      <c r="E1367" s="1"/>
      <c r="F1367" s="1"/>
      <c r="G1367" s="1"/>
      <c r="H1367" s="1"/>
      <c r="I1367" s="1"/>
      <c r="J1367" s="1"/>
      <c r="K1367" s="1"/>
    </row>
    <row r="1368" s="26" customFormat="1" hidden="1" customHeight="1" outlineLevel="2" spans="1:11">
      <c r="A1368" s="27">
        <v>45496</v>
      </c>
      <c r="B1368" s="1" t="s">
        <v>838</v>
      </c>
      <c r="C1368" s="1" t="s">
        <v>839</v>
      </c>
      <c r="D1368" s="1">
        <v>20</v>
      </c>
      <c r="E1368" s="1"/>
      <c r="F1368" s="1"/>
      <c r="G1368" s="1"/>
      <c r="H1368" s="1"/>
      <c r="I1368" s="1"/>
      <c r="J1368" s="1"/>
      <c r="K1368" s="1"/>
    </row>
    <row r="1369" s="26" customFormat="1" hidden="1" customHeight="1" outlineLevel="2" spans="1:11">
      <c r="A1369" s="27">
        <v>45498</v>
      </c>
      <c r="B1369" s="1" t="s">
        <v>838</v>
      </c>
      <c r="C1369" s="1" t="s">
        <v>839</v>
      </c>
      <c r="D1369" s="1">
        <f>E1369-F1369</f>
        <v>-1</v>
      </c>
      <c r="E1369" s="1"/>
      <c r="F1369" s="1">
        <v>1</v>
      </c>
      <c r="G1369" s="1"/>
      <c r="H1369" s="1" t="s">
        <v>38</v>
      </c>
      <c r="I1369" s="1" t="s">
        <v>840</v>
      </c>
      <c r="J1369" s="1" t="s">
        <v>91</v>
      </c>
      <c r="K1369" s="1"/>
    </row>
    <row r="1370" s="26" customFormat="1" hidden="1" customHeight="1" outlineLevel="2" spans="1:11">
      <c r="A1370" s="27">
        <v>46014</v>
      </c>
      <c r="B1370" s="1" t="s">
        <v>838</v>
      </c>
      <c r="C1370" s="1" t="s">
        <v>839</v>
      </c>
      <c r="D1370" s="1">
        <f>E1370-F1370</f>
        <v>-1</v>
      </c>
      <c r="E1370" s="1"/>
      <c r="F1370" s="1">
        <v>1</v>
      </c>
      <c r="G1370" s="1"/>
      <c r="H1370" s="1" t="s">
        <v>38</v>
      </c>
      <c r="I1370" s="1" t="s">
        <v>154</v>
      </c>
      <c r="J1370" s="1" t="s">
        <v>89</v>
      </c>
      <c r="K1370" s="1"/>
    </row>
    <row r="1371" s="26" customFormat="1" customHeight="1" outlineLevel="1" collapsed="1" spans="1:11">
      <c r="A1371" s="27"/>
      <c r="B1371" s="28" t="s">
        <v>841</v>
      </c>
      <c r="C1371" s="1"/>
      <c r="D1371" s="1">
        <f>SUBTOTAL(9,D1368:D1370)</f>
        <v>18</v>
      </c>
      <c r="E1371" s="1"/>
      <c r="F1371" s="1"/>
      <c r="G1371" s="1"/>
      <c r="H1371" s="1"/>
      <c r="I1371" s="1"/>
      <c r="J1371" s="1"/>
      <c r="K1371" s="1"/>
    </row>
    <row r="1372" s="26" customFormat="1" hidden="1" customHeight="1" outlineLevel="2" spans="1:11">
      <c r="A1372" s="27">
        <v>45496</v>
      </c>
      <c r="B1372" s="1" t="s">
        <v>842</v>
      </c>
      <c r="C1372" s="1" t="s">
        <v>19</v>
      </c>
      <c r="D1372" s="1">
        <v>1</v>
      </c>
      <c r="E1372" s="1"/>
      <c r="F1372" s="1"/>
      <c r="G1372" s="1"/>
      <c r="H1372" s="1"/>
      <c r="I1372" s="1"/>
      <c r="J1372" s="1"/>
      <c r="K1372" s="1"/>
    </row>
    <row r="1373" s="26" customFormat="1" hidden="1" customHeight="1" outlineLevel="2" spans="1:11">
      <c r="A1373" s="27">
        <v>45483</v>
      </c>
      <c r="B1373" s="1" t="s">
        <v>842</v>
      </c>
      <c r="C1373" s="1" t="s">
        <v>19</v>
      </c>
      <c r="D1373" s="1">
        <f>E1373-F1373</f>
        <v>-1</v>
      </c>
      <c r="E1373" s="1"/>
      <c r="F1373" s="1">
        <v>1</v>
      </c>
      <c r="G1373" s="1"/>
      <c r="H1373" s="1" t="s">
        <v>813</v>
      </c>
      <c r="I1373" s="1" t="s">
        <v>88</v>
      </c>
      <c r="J1373" s="1" t="s">
        <v>843</v>
      </c>
      <c r="K1373" s="1"/>
    </row>
    <row r="1374" s="26" customFormat="1" customHeight="1" outlineLevel="1" collapsed="1" spans="1:11">
      <c r="A1374" s="27"/>
      <c r="B1374" s="28" t="s">
        <v>844</v>
      </c>
      <c r="C1374" s="1"/>
      <c r="D1374" s="1">
        <f>SUBTOTAL(9,D1372:D1373)</f>
        <v>0</v>
      </c>
      <c r="E1374" s="1"/>
      <c r="F1374" s="1"/>
      <c r="G1374" s="1"/>
      <c r="H1374" s="1"/>
      <c r="I1374" s="1"/>
      <c r="J1374" s="1"/>
      <c r="K1374" s="1"/>
    </row>
    <row r="1375" s="26" customFormat="1" hidden="1" customHeight="1" outlineLevel="2" spans="1:11">
      <c r="A1375" s="27">
        <v>45496</v>
      </c>
      <c r="B1375" s="1" t="s">
        <v>845</v>
      </c>
      <c r="C1375" s="1" t="s">
        <v>19</v>
      </c>
      <c r="D1375" s="1">
        <v>48</v>
      </c>
      <c r="E1375" s="1"/>
      <c r="F1375" s="1"/>
      <c r="G1375" s="1"/>
      <c r="H1375" s="1"/>
      <c r="I1375" s="1"/>
      <c r="J1375" s="1"/>
      <c r="K1375" s="1"/>
    </row>
    <row r="1376" s="26" customFormat="1" hidden="1" customHeight="1" outlineLevel="2" spans="1:11">
      <c r="A1376" s="27">
        <v>45524</v>
      </c>
      <c r="B1376" s="1" t="s">
        <v>845</v>
      </c>
      <c r="C1376" s="1" t="s">
        <v>19</v>
      </c>
      <c r="D1376" s="1">
        <f>E1376-F1376</f>
        <v>-46</v>
      </c>
      <c r="E1376" s="1"/>
      <c r="F1376" s="1">
        <v>46</v>
      </c>
      <c r="G1376" s="1"/>
      <c r="H1376" s="1" t="s">
        <v>14</v>
      </c>
      <c r="I1376" s="1" t="s">
        <v>21</v>
      </c>
      <c r="J1376" s="1" t="s">
        <v>16</v>
      </c>
      <c r="K1376" s="1"/>
    </row>
    <row r="1377" s="26" customFormat="1" customHeight="1" outlineLevel="1" collapsed="1" spans="1:11">
      <c r="A1377" s="27"/>
      <c r="B1377" s="28" t="s">
        <v>846</v>
      </c>
      <c r="C1377" s="1"/>
      <c r="D1377" s="1">
        <f>SUBTOTAL(9,D1375:D1376)</f>
        <v>2</v>
      </c>
      <c r="E1377" s="1"/>
      <c r="F1377" s="1"/>
      <c r="G1377" s="1"/>
      <c r="H1377" s="1"/>
      <c r="I1377" s="1"/>
      <c r="J1377" s="1"/>
      <c r="K1377" s="1"/>
    </row>
    <row r="1378" s="26" customFormat="1" hidden="1" customHeight="1" outlineLevel="2" spans="1:11">
      <c r="A1378" s="27">
        <v>45496</v>
      </c>
      <c r="B1378" s="1" t="s">
        <v>847</v>
      </c>
      <c r="C1378" s="1" t="s">
        <v>19</v>
      </c>
      <c r="D1378" s="1">
        <v>5</v>
      </c>
      <c r="E1378" s="1"/>
      <c r="F1378" s="1"/>
      <c r="G1378" s="1"/>
      <c r="H1378" s="1"/>
      <c r="I1378" s="1"/>
      <c r="J1378" s="1"/>
      <c r="K1378" s="1"/>
    </row>
    <row r="1379" s="26" customFormat="1" hidden="1" customHeight="1" outlineLevel="2" spans="1:11">
      <c r="A1379" s="27">
        <v>45524</v>
      </c>
      <c r="B1379" s="1" t="s">
        <v>847</v>
      </c>
      <c r="C1379" s="1" t="s">
        <v>19</v>
      </c>
      <c r="D1379" s="1">
        <f>E1379-F1379</f>
        <v>-5</v>
      </c>
      <c r="E1379" s="1"/>
      <c r="F1379" s="1">
        <v>5</v>
      </c>
      <c r="G1379" s="1"/>
      <c r="H1379" s="1" t="s">
        <v>14</v>
      </c>
      <c r="I1379" s="1" t="s">
        <v>21</v>
      </c>
      <c r="J1379" s="1" t="s">
        <v>16</v>
      </c>
      <c r="K1379" s="1"/>
    </row>
    <row r="1380" s="26" customFormat="1" customHeight="1" outlineLevel="1" collapsed="1" spans="1:11">
      <c r="A1380" s="27"/>
      <c r="B1380" s="28" t="s">
        <v>848</v>
      </c>
      <c r="C1380" s="1"/>
      <c r="D1380" s="1">
        <f>SUBTOTAL(9,D1378:D1379)</f>
        <v>0</v>
      </c>
      <c r="E1380" s="1"/>
      <c r="F1380" s="1"/>
      <c r="G1380" s="1"/>
      <c r="H1380" s="1"/>
      <c r="I1380" s="1"/>
      <c r="J1380" s="1"/>
      <c r="K1380" s="1"/>
    </row>
    <row r="1381" s="26" customFormat="1" hidden="1" customHeight="1" outlineLevel="2" spans="1:11">
      <c r="A1381" s="27">
        <v>45484</v>
      </c>
      <c r="B1381" s="1" t="s">
        <v>849</v>
      </c>
      <c r="C1381" s="1" t="s">
        <v>28</v>
      </c>
      <c r="D1381" s="1">
        <f>E1381-F1381</f>
        <v>700</v>
      </c>
      <c r="E1381" s="1">
        <v>700</v>
      </c>
      <c r="F1381" s="1"/>
      <c r="G1381" s="1" t="s">
        <v>61</v>
      </c>
      <c r="H1381" s="1"/>
      <c r="I1381" s="1"/>
      <c r="J1381" s="1"/>
      <c r="K1381" s="1"/>
    </row>
    <row r="1382" s="26" customFormat="1" hidden="1" customHeight="1" outlineLevel="2" spans="1:11">
      <c r="A1382" s="27">
        <v>45486</v>
      </c>
      <c r="B1382" s="1" t="s">
        <v>849</v>
      </c>
      <c r="C1382" s="1" t="s">
        <v>28</v>
      </c>
      <c r="D1382" s="1">
        <f>E1382-F1382</f>
        <v>-700</v>
      </c>
      <c r="E1382" s="1"/>
      <c r="F1382" s="1">
        <v>700</v>
      </c>
      <c r="G1382" s="1"/>
      <c r="H1382" s="1" t="s">
        <v>62</v>
      </c>
      <c r="I1382" s="1" t="s">
        <v>63</v>
      </c>
      <c r="J1382" s="1" t="s">
        <v>64</v>
      </c>
      <c r="K1382" s="1"/>
    </row>
    <row r="1383" s="26" customFormat="1" customHeight="1" outlineLevel="1" collapsed="1" spans="1:11">
      <c r="A1383" s="27"/>
      <c r="B1383" s="28" t="s">
        <v>850</v>
      </c>
      <c r="C1383" s="1"/>
      <c r="D1383" s="1">
        <f>SUBTOTAL(9,D1381:D1382)</f>
        <v>0</v>
      </c>
      <c r="E1383" s="1"/>
      <c r="F1383" s="1"/>
      <c r="G1383" s="1"/>
      <c r="H1383" s="1"/>
      <c r="I1383" s="1"/>
      <c r="J1383" s="1"/>
      <c r="K1383" s="1"/>
    </row>
    <row r="1384" s="26" customFormat="1" hidden="1" customHeight="1" outlineLevel="2" spans="1:11">
      <c r="A1384" s="27">
        <v>45484</v>
      </c>
      <c r="B1384" s="1" t="s">
        <v>851</v>
      </c>
      <c r="C1384" s="1" t="s">
        <v>19</v>
      </c>
      <c r="D1384" s="1">
        <f>E1384-F1384</f>
        <v>20</v>
      </c>
      <c r="E1384" s="1">
        <v>20</v>
      </c>
      <c r="F1384" s="1"/>
      <c r="G1384" s="1" t="s">
        <v>61</v>
      </c>
      <c r="H1384" s="1"/>
      <c r="I1384" s="1"/>
      <c r="J1384" s="1"/>
      <c r="K1384" s="1"/>
    </row>
    <row r="1385" s="26" customFormat="1" hidden="1" customHeight="1" outlineLevel="2" spans="1:11">
      <c r="A1385" s="27">
        <v>45486</v>
      </c>
      <c r="B1385" s="1" t="s">
        <v>851</v>
      </c>
      <c r="C1385" s="1" t="s">
        <v>19</v>
      </c>
      <c r="D1385" s="1">
        <f>E1385-F1385</f>
        <v>-20</v>
      </c>
      <c r="E1385" s="1"/>
      <c r="F1385" s="1">
        <v>20</v>
      </c>
      <c r="G1385" s="1"/>
      <c r="H1385" s="1" t="s">
        <v>62</v>
      </c>
      <c r="I1385" s="1" t="s">
        <v>63</v>
      </c>
      <c r="J1385" s="1" t="s">
        <v>64</v>
      </c>
      <c r="K1385" s="1"/>
    </row>
    <row r="1386" s="26" customFormat="1" customHeight="1" outlineLevel="1" collapsed="1" spans="1:11">
      <c r="A1386" s="27"/>
      <c r="B1386" s="28" t="s">
        <v>852</v>
      </c>
      <c r="C1386" s="1"/>
      <c r="D1386" s="1">
        <f>SUBTOTAL(9,D1384:D1385)</f>
        <v>0</v>
      </c>
      <c r="E1386" s="1"/>
      <c r="F1386" s="1"/>
      <c r="G1386" s="1"/>
      <c r="H1386" s="1"/>
      <c r="I1386" s="1"/>
      <c r="J1386" s="1"/>
      <c r="K1386" s="1"/>
    </row>
    <row r="1387" s="26" customFormat="1" hidden="1" customHeight="1" outlineLevel="2" spans="1:11">
      <c r="A1387" s="27">
        <v>45496</v>
      </c>
      <c r="B1387" s="1" t="s">
        <v>853</v>
      </c>
      <c r="C1387" s="1" t="s">
        <v>19</v>
      </c>
      <c r="D1387" s="1">
        <v>25</v>
      </c>
      <c r="E1387" s="1"/>
      <c r="F1387" s="1"/>
      <c r="G1387" s="1"/>
      <c r="H1387" s="1"/>
      <c r="I1387" s="1"/>
      <c r="J1387" s="1"/>
      <c r="K1387" s="1"/>
    </row>
    <row r="1388" s="26" customFormat="1" hidden="1" customHeight="1" outlineLevel="2" spans="1:11">
      <c r="A1388" s="27">
        <v>46022</v>
      </c>
      <c r="B1388" s="1" t="s">
        <v>853</v>
      </c>
      <c r="C1388" s="1" t="s">
        <v>19</v>
      </c>
      <c r="D1388" s="1">
        <f>E1388-F1388</f>
        <v>-25</v>
      </c>
      <c r="E1388" s="1"/>
      <c r="F1388" s="1">
        <v>25</v>
      </c>
      <c r="G1388" s="1"/>
      <c r="H1388" s="1" t="s">
        <v>38</v>
      </c>
      <c r="I1388" s="1" t="s">
        <v>39</v>
      </c>
      <c r="J1388" s="1" t="s">
        <v>39</v>
      </c>
      <c r="K1388" s="1"/>
    </row>
    <row r="1389" s="26" customFormat="1" customHeight="1" outlineLevel="1" collapsed="1" spans="1:11">
      <c r="A1389" s="27"/>
      <c r="B1389" s="28" t="s">
        <v>854</v>
      </c>
      <c r="C1389" s="1"/>
      <c r="D1389" s="1">
        <f>SUBTOTAL(9,D1387:D1388)</f>
        <v>0</v>
      </c>
      <c r="E1389" s="1"/>
      <c r="F1389" s="1"/>
      <c r="G1389" s="1"/>
      <c r="H1389" s="1"/>
      <c r="I1389" s="1"/>
      <c r="J1389" s="1"/>
      <c r="K1389" s="1"/>
    </row>
    <row r="1390" s="26" customFormat="1" hidden="1" customHeight="1" outlineLevel="2" spans="1:11">
      <c r="A1390" s="27">
        <v>45540</v>
      </c>
      <c r="B1390" s="1" t="s">
        <v>855</v>
      </c>
      <c r="C1390" s="1" t="s">
        <v>28</v>
      </c>
      <c r="D1390" s="1">
        <f>E1390-F1390</f>
        <v>250</v>
      </c>
      <c r="E1390" s="1">
        <v>250</v>
      </c>
      <c r="F1390" s="1"/>
      <c r="G1390" s="1" t="s">
        <v>61</v>
      </c>
      <c r="H1390" s="1"/>
      <c r="I1390" s="1"/>
      <c r="J1390" s="1"/>
      <c r="K1390" s="1"/>
    </row>
    <row r="1391" s="26" customFormat="1" hidden="1" customHeight="1" outlineLevel="2" spans="1:11">
      <c r="A1391" s="27">
        <v>45541</v>
      </c>
      <c r="B1391" s="1" t="s">
        <v>855</v>
      </c>
      <c r="C1391" s="1" t="s">
        <v>19</v>
      </c>
      <c r="D1391" s="1">
        <f>E1391-F1391</f>
        <v>-250</v>
      </c>
      <c r="E1391" s="1"/>
      <c r="F1391" s="1">
        <v>250</v>
      </c>
      <c r="G1391" s="1"/>
      <c r="H1391" s="1" t="s">
        <v>732</v>
      </c>
      <c r="I1391" s="1" t="s">
        <v>63</v>
      </c>
      <c r="J1391" s="1" t="s">
        <v>856</v>
      </c>
      <c r="K1391" s="1"/>
    </row>
    <row r="1392" s="26" customFormat="1" customHeight="1" outlineLevel="1" collapsed="1" spans="1:11">
      <c r="A1392" s="27"/>
      <c r="B1392" s="28" t="s">
        <v>857</v>
      </c>
      <c r="C1392" s="1"/>
      <c r="D1392" s="1">
        <f>SUBTOTAL(9,D1390:D1391)</f>
        <v>0</v>
      </c>
      <c r="E1392" s="1"/>
      <c r="F1392" s="1"/>
      <c r="G1392" s="1"/>
      <c r="H1392" s="1"/>
      <c r="I1392" s="1"/>
      <c r="J1392" s="1"/>
      <c r="K1392" s="1"/>
    </row>
    <row r="1393" s="26" customFormat="1" hidden="1" customHeight="1" outlineLevel="2" spans="1:11">
      <c r="A1393" s="27">
        <v>45496</v>
      </c>
      <c r="B1393" s="1" t="s">
        <v>858</v>
      </c>
      <c r="C1393" s="1" t="s">
        <v>19</v>
      </c>
      <c r="D1393" s="1">
        <f>E1393-F1393</f>
        <v>300</v>
      </c>
      <c r="E1393" s="1">
        <v>300</v>
      </c>
      <c r="F1393" s="1"/>
      <c r="G1393" s="1" t="s">
        <v>61</v>
      </c>
      <c r="H1393" s="1"/>
      <c r="I1393" s="1"/>
      <c r="J1393" s="1"/>
      <c r="K1393" s="1"/>
    </row>
    <row r="1394" s="26" customFormat="1" customHeight="1" outlineLevel="1" collapsed="1" spans="1:11">
      <c r="A1394" s="27"/>
      <c r="B1394" s="28" t="s">
        <v>859</v>
      </c>
      <c r="C1394" s="1"/>
      <c r="D1394" s="1">
        <f>SUBTOTAL(9,D1393)</f>
        <v>300</v>
      </c>
      <c r="E1394" s="1"/>
      <c r="F1394" s="1"/>
      <c r="G1394" s="1"/>
      <c r="H1394" s="1"/>
      <c r="I1394" s="1"/>
      <c r="J1394" s="1"/>
      <c r="K1394" s="1"/>
    </row>
    <row r="1395" s="26" customFormat="1" hidden="1" customHeight="1" outlineLevel="2" spans="1:11">
      <c r="A1395" s="27">
        <v>45525</v>
      </c>
      <c r="B1395" s="1" t="s">
        <v>860</v>
      </c>
      <c r="C1395" s="1" t="s">
        <v>19</v>
      </c>
      <c r="D1395" s="1">
        <f>E1395-F1395</f>
        <v>80</v>
      </c>
      <c r="E1395" s="1">
        <v>80</v>
      </c>
      <c r="F1395" s="1"/>
      <c r="G1395" s="1" t="s">
        <v>61</v>
      </c>
      <c r="H1395" s="1"/>
      <c r="I1395" s="1"/>
      <c r="J1395" s="1"/>
      <c r="K1395" s="1"/>
    </row>
    <row r="1396" s="26" customFormat="1" hidden="1" customHeight="1" outlineLevel="2" spans="1:11">
      <c r="A1396" s="27">
        <v>45527</v>
      </c>
      <c r="B1396" s="1" t="s">
        <v>860</v>
      </c>
      <c r="C1396" s="1" t="s">
        <v>19</v>
      </c>
      <c r="D1396" s="1">
        <f>E1396-F1396</f>
        <v>-80</v>
      </c>
      <c r="E1396" s="1"/>
      <c r="F1396" s="1">
        <v>80</v>
      </c>
      <c r="G1396" s="1"/>
      <c r="H1396" s="1" t="s">
        <v>62</v>
      </c>
      <c r="I1396" s="1" t="s">
        <v>88</v>
      </c>
      <c r="J1396" s="1" t="s">
        <v>89</v>
      </c>
      <c r="K1396" s="1"/>
    </row>
    <row r="1397" s="26" customFormat="1" hidden="1" customHeight="1" outlineLevel="2" spans="1:11">
      <c r="A1397" s="27">
        <v>45533</v>
      </c>
      <c r="B1397" s="1" t="s">
        <v>860</v>
      </c>
      <c r="C1397" s="1" t="s">
        <v>19</v>
      </c>
      <c r="D1397" s="1">
        <f>E1397-F1397</f>
        <v>80</v>
      </c>
      <c r="E1397" s="1">
        <v>80</v>
      </c>
      <c r="F1397" s="1"/>
      <c r="G1397" s="1" t="s">
        <v>61</v>
      </c>
      <c r="H1397" s="1"/>
      <c r="I1397" s="1"/>
      <c r="J1397" s="1"/>
      <c r="K1397" s="1"/>
    </row>
    <row r="1398" s="26" customFormat="1" customHeight="1" outlineLevel="1" collapsed="1" spans="1:11">
      <c r="A1398" s="27"/>
      <c r="B1398" s="28" t="s">
        <v>861</v>
      </c>
      <c r="C1398" s="1"/>
      <c r="D1398" s="1">
        <f>SUBTOTAL(9,D1395:D1397)</f>
        <v>80</v>
      </c>
      <c r="E1398" s="1"/>
      <c r="F1398" s="1"/>
      <c r="G1398" s="1"/>
      <c r="H1398" s="1"/>
      <c r="I1398" s="1"/>
      <c r="J1398" s="1"/>
      <c r="K1398" s="1"/>
    </row>
    <row r="1399" s="26" customFormat="1" hidden="1" customHeight="1" outlineLevel="2" spans="1:11">
      <c r="A1399" s="27">
        <v>45496</v>
      </c>
      <c r="B1399" s="1" t="s">
        <v>862</v>
      </c>
      <c r="C1399" s="1" t="s">
        <v>19</v>
      </c>
      <c r="D1399" s="1">
        <f>E1399-F1399</f>
        <v>100</v>
      </c>
      <c r="E1399" s="1">
        <v>100</v>
      </c>
      <c r="F1399" s="1"/>
      <c r="G1399" s="1" t="s">
        <v>61</v>
      </c>
      <c r="H1399" s="1"/>
      <c r="I1399" s="1"/>
      <c r="J1399" s="1"/>
      <c r="K1399" s="1"/>
    </row>
    <row r="1400" s="26" customFormat="1" hidden="1" customHeight="1" outlineLevel="2" spans="1:11">
      <c r="A1400" s="27">
        <v>45502</v>
      </c>
      <c r="B1400" s="1" t="s">
        <v>862</v>
      </c>
      <c r="C1400" s="1" t="s">
        <v>19</v>
      </c>
      <c r="D1400" s="1">
        <f>E1400-F1400</f>
        <v>-100</v>
      </c>
      <c r="E1400" s="1"/>
      <c r="F1400" s="1">
        <v>100</v>
      </c>
      <c r="G1400" s="1"/>
      <c r="H1400" s="1" t="s">
        <v>62</v>
      </c>
      <c r="I1400" s="1" t="s">
        <v>730</v>
      </c>
      <c r="J1400" s="1" t="s">
        <v>731</v>
      </c>
      <c r="K1400" s="1"/>
    </row>
    <row r="1401" s="26" customFormat="1" customHeight="1" outlineLevel="1" collapsed="1" spans="1:11">
      <c r="A1401" s="27"/>
      <c r="B1401" s="28" t="s">
        <v>863</v>
      </c>
      <c r="C1401" s="1"/>
      <c r="D1401" s="1">
        <f>SUBTOTAL(9,D1399:D1400)</f>
        <v>0</v>
      </c>
      <c r="E1401" s="1"/>
      <c r="F1401" s="1"/>
      <c r="G1401" s="1"/>
      <c r="H1401" s="1"/>
      <c r="I1401" s="1"/>
      <c r="J1401" s="1"/>
      <c r="K1401" s="1"/>
    </row>
    <row r="1402" s="26" customFormat="1" hidden="1" customHeight="1" outlineLevel="2" spans="1:11">
      <c r="A1402" s="27">
        <v>45496</v>
      </c>
      <c r="B1402" s="1" t="s">
        <v>864</v>
      </c>
      <c r="C1402" s="1" t="s">
        <v>19</v>
      </c>
      <c r="D1402" s="1">
        <v>1</v>
      </c>
      <c r="E1402" s="1"/>
      <c r="F1402" s="1"/>
      <c r="G1402" s="1"/>
      <c r="H1402" s="1"/>
      <c r="I1402" s="1"/>
      <c r="J1402" s="1"/>
      <c r="K1402" s="1"/>
    </row>
    <row r="1403" s="26" customFormat="1" hidden="1" customHeight="1" outlineLevel="2" spans="1:11">
      <c r="A1403" s="27">
        <v>45496</v>
      </c>
      <c r="B1403" s="1" t="s">
        <v>864</v>
      </c>
      <c r="C1403" s="1" t="s">
        <v>19</v>
      </c>
      <c r="D1403" s="1">
        <v>3</v>
      </c>
      <c r="E1403" s="1"/>
      <c r="F1403" s="1"/>
      <c r="G1403" s="1"/>
      <c r="H1403" s="1"/>
      <c r="I1403" s="1"/>
      <c r="J1403" s="1"/>
      <c r="K1403" s="1"/>
    </row>
    <row r="1404" s="26" customFormat="1" hidden="1" customHeight="1" outlineLevel="2" spans="1:11">
      <c r="A1404" s="27">
        <v>45510</v>
      </c>
      <c r="B1404" s="1" t="s">
        <v>864</v>
      </c>
      <c r="C1404" s="1" t="s">
        <v>19</v>
      </c>
      <c r="D1404" s="1">
        <f>E1404-F1404</f>
        <v>-2</v>
      </c>
      <c r="E1404" s="1"/>
      <c r="F1404" s="1">
        <v>2</v>
      </c>
      <c r="G1404" s="1"/>
      <c r="H1404" s="1" t="s">
        <v>62</v>
      </c>
      <c r="I1404" s="1" t="s">
        <v>88</v>
      </c>
      <c r="J1404" s="1" t="s">
        <v>89</v>
      </c>
      <c r="K1404" s="1"/>
    </row>
    <row r="1405" s="26" customFormat="1" hidden="1" customHeight="1" outlineLevel="2" spans="1:11">
      <c r="A1405" s="27">
        <v>45509</v>
      </c>
      <c r="B1405" s="1" t="s">
        <v>864</v>
      </c>
      <c r="C1405" s="1" t="s">
        <v>19</v>
      </c>
      <c r="D1405" s="1">
        <f>E1405-F1405</f>
        <v>2</v>
      </c>
      <c r="E1405" s="1">
        <v>2</v>
      </c>
      <c r="F1405" s="1"/>
      <c r="G1405" s="1" t="s">
        <v>61</v>
      </c>
      <c r="H1405" s="1"/>
      <c r="I1405" s="1"/>
      <c r="J1405" s="1"/>
      <c r="K1405" s="1"/>
    </row>
    <row r="1406" s="26" customFormat="1" hidden="1" customHeight="1" outlineLevel="2" spans="1:11">
      <c r="A1406" s="27">
        <v>45554</v>
      </c>
      <c r="B1406" s="1" t="s">
        <v>864</v>
      </c>
      <c r="C1406" s="1" t="s">
        <v>19</v>
      </c>
      <c r="D1406" s="1">
        <f>E1406-F1406</f>
        <v>-1</v>
      </c>
      <c r="E1406" s="1"/>
      <c r="F1406" s="1">
        <v>1</v>
      </c>
      <c r="G1406" s="1"/>
      <c r="H1406" s="1" t="s">
        <v>62</v>
      </c>
      <c r="I1406" s="1" t="s">
        <v>63</v>
      </c>
      <c r="J1406" s="1" t="s">
        <v>64</v>
      </c>
      <c r="K1406" s="1"/>
    </row>
    <row r="1407" s="26" customFormat="1" hidden="1" customHeight="1" outlineLevel="2" spans="1:11">
      <c r="A1407" s="27">
        <v>46022</v>
      </c>
      <c r="B1407" s="1" t="s">
        <v>864</v>
      </c>
      <c r="C1407" s="1" t="s">
        <v>19</v>
      </c>
      <c r="D1407" s="1">
        <f>E1407-F1407</f>
        <v>-3</v>
      </c>
      <c r="E1407" s="1"/>
      <c r="F1407" s="1">
        <v>3</v>
      </c>
      <c r="G1407" s="1"/>
      <c r="H1407" s="1" t="s">
        <v>38</v>
      </c>
      <c r="I1407" s="1" t="s">
        <v>39</v>
      </c>
      <c r="J1407" s="1" t="s">
        <v>39</v>
      </c>
      <c r="K1407" s="1"/>
    </row>
    <row r="1408" s="26" customFormat="1" customHeight="1" outlineLevel="1" collapsed="1" spans="1:11">
      <c r="A1408" s="27"/>
      <c r="B1408" s="28" t="s">
        <v>865</v>
      </c>
      <c r="C1408" s="1"/>
      <c r="D1408" s="1">
        <f>SUBTOTAL(9,D1402:D1407)</f>
        <v>0</v>
      </c>
      <c r="E1408" s="1"/>
      <c r="F1408" s="1"/>
      <c r="G1408" s="1"/>
      <c r="H1408" s="1"/>
      <c r="I1408" s="1"/>
      <c r="J1408" s="1"/>
      <c r="K1408" s="1"/>
    </row>
    <row r="1409" s="26" customFormat="1" hidden="1" customHeight="1" outlineLevel="2" spans="1:11">
      <c r="A1409" s="27">
        <v>45496</v>
      </c>
      <c r="B1409" s="1" t="s">
        <v>866</v>
      </c>
      <c r="C1409" s="1" t="s">
        <v>19</v>
      </c>
      <c r="D1409" s="1">
        <v>9</v>
      </c>
      <c r="E1409" s="1"/>
      <c r="F1409" s="1"/>
      <c r="G1409" s="1"/>
      <c r="H1409" s="1"/>
      <c r="I1409" s="1"/>
      <c r="J1409" s="1"/>
      <c r="K1409" s="1"/>
    </row>
    <row r="1410" s="26" customFormat="1" hidden="1" customHeight="1" outlineLevel="2" spans="1:11">
      <c r="A1410" s="27">
        <v>45660</v>
      </c>
      <c r="B1410" s="1" t="s">
        <v>866</v>
      </c>
      <c r="C1410" s="1" t="s">
        <v>19</v>
      </c>
      <c r="D1410" s="1">
        <f>E1410-F1410</f>
        <v>-9</v>
      </c>
      <c r="E1410" s="1"/>
      <c r="F1410" s="1">
        <v>9</v>
      </c>
      <c r="G1410" s="1"/>
      <c r="H1410" s="1" t="s">
        <v>38</v>
      </c>
      <c r="I1410" s="1" t="s">
        <v>39</v>
      </c>
      <c r="J1410" s="1" t="s">
        <v>39</v>
      </c>
      <c r="K1410" s="1"/>
    </row>
    <row r="1411" s="26" customFormat="1" customHeight="1" outlineLevel="1" collapsed="1" spans="1:11">
      <c r="A1411" s="27"/>
      <c r="B1411" s="28" t="s">
        <v>867</v>
      </c>
      <c r="C1411" s="1"/>
      <c r="D1411" s="1">
        <f>SUBTOTAL(9,D1409:D1410)</f>
        <v>0</v>
      </c>
      <c r="E1411" s="1"/>
      <c r="F1411" s="1"/>
      <c r="G1411" s="1"/>
      <c r="H1411" s="1"/>
      <c r="I1411" s="1"/>
      <c r="J1411" s="1"/>
      <c r="K1411" s="1"/>
    </row>
    <row r="1412" s="26" customFormat="1" hidden="1" customHeight="1" outlineLevel="2" spans="1:11">
      <c r="A1412" s="27">
        <v>45496</v>
      </c>
      <c r="B1412" s="1" t="s">
        <v>868</v>
      </c>
      <c r="C1412" s="1" t="s">
        <v>19</v>
      </c>
      <c r="D1412" s="1">
        <v>10</v>
      </c>
      <c r="E1412" s="1"/>
      <c r="F1412" s="1"/>
      <c r="G1412" s="1"/>
      <c r="H1412" s="1"/>
      <c r="I1412" s="1"/>
      <c r="J1412" s="1"/>
      <c r="K1412" s="1"/>
    </row>
    <row r="1413" s="26" customFormat="1" hidden="1" customHeight="1" outlineLevel="2" spans="1:11">
      <c r="A1413" s="27">
        <v>45510</v>
      </c>
      <c r="B1413" s="1" t="s">
        <v>868</v>
      </c>
      <c r="C1413" s="1" t="s">
        <v>19</v>
      </c>
      <c r="D1413" s="1">
        <f t="shared" ref="D1413:D1419" si="23">E1413-F1413</f>
        <v>10</v>
      </c>
      <c r="E1413" s="1">
        <v>10</v>
      </c>
      <c r="F1413" s="1"/>
      <c r="G1413" s="1" t="s">
        <v>869</v>
      </c>
      <c r="H1413" s="1"/>
      <c r="I1413" s="1"/>
      <c r="J1413" s="1"/>
      <c r="K1413" s="1"/>
    </row>
    <row r="1414" s="26" customFormat="1" hidden="1" customHeight="1" outlineLevel="2" spans="1:11">
      <c r="A1414" s="27">
        <v>45514</v>
      </c>
      <c r="B1414" s="1" t="s">
        <v>868</v>
      </c>
      <c r="C1414" s="1" t="s">
        <v>19</v>
      </c>
      <c r="D1414" s="1">
        <f t="shared" si="23"/>
        <v>-10</v>
      </c>
      <c r="E1414" s="1"/>
      <c r="F1414" s="1">
        <v>10</v>
      </c>
      <c r="G1414" s="1"/>
      <c r="H1414" s="1" t="s">
        <v>62</v>
      </c>
      <c r="I1414" s="1" t="s">
        <v>88</v>
      </c>
      <c r="J1414" s="1" t="s">
        <v>89</v>
      </c>
      <c r="K1414" s="1"/>
    </row>
    <row r="1415" s="26" customFormat="1" hidden="1" customHeight="1" outlineLevel="2" spans="1:11">
      <c r="A1415" s="27">
        <v>45524</v>
      </c>
      <c r="B1415" s="1" t="s">
        <v>868</v>
      </c>
      <c r="C1415" s="1" t="s">
        <v>19</v>
      </c>
      <c r="D1415" s="1">
        <f t="shared" si="23"/>
        <v>20</v>
      </c>
      <c r="E1415" s="1">
        <v>20</v>
      </c>
      <c r="F1415" s="1"/>
      <c r="G1415" s="1" t="s">
        <v>869</v>
      </c>
      <c r="H1415" s="1"/>
      <c r="I1415" s="1"/>
      <c r="J1415" s="1"/>
      <c r="K1415" s="1"/>
    </row>
    <row r="1416" s="26" customFormat="1" hidden="1" customHeight="1" outlineLevel="2" spans="1:11">
      <c r="A1416" s="27">
        <v>45527</v>
      </c>
      <c r="B1416" s="1" t="s">
        <v>868</v>
      </c>
      <c r="C1416" s="1" t="s">
        <v>19</v>
      </c>
      <c r="D1416" s="1">
        <f t="shared" si="23"/>
        <v>-20</v>
      </c>
      <c r="E1416" s="1"/>
      <c r="F1416" s="1">
        <v>20</v>
      </c>
      <c r="G1416" s="1"/>
      <c r="H1416" s="1" t="s">
        <v>62</v>
      </c>
      <c r="I1416" s="1" t="s">
        <v>88</v>
      </c>
      <c r="J1416" s="1" t="s">
        <v>89</v>
      </c>
      <c r="K1416" s="1"/>
    </row>
    <row r="1417" s="26" customFormat="1" hidden="1" customHeight="1" outlineLevel="2" spans="1:11">
      <c r="A1417" s="27">
        <v>45539</v>
      </c>
      <c r="B1417" s="1" t="s">
        <v>868</v>
      </c>
      <c r="C1417" s="1" t="s">
        <v>19</v>
      </c>
      <c r="D1417" s="1">
        <f t="shared" si="23"/>
        <v>4</v>
      </c>
      <c r="E1417" s="1">
        <v>4</v>
      </c>
      <c r="F1417" s="1"/>
      <c r="G1417" s="1" t="s">
        <v>869</v>
      </c>
      <c r="H1417" s="1"/>
      <c r="I1417" s="1"/>
      <c r="J1417" s="1"/>
      <c r="K1417" s="1"/>
    </row>
    <row r="1418" s="26" customFormat="1" hidden="1" customHeight="1" outlineLevel="2" spans="1:11">
      <c r="A1418" s="27">
        <v>45558</v>
      </c>
      <c r="B1418" s="1" t="s">
        <v>868</v>
      </c>
      <c r="C1418" s="1" t="s">
        <v>19</v>
      </c>
      <c r="D1418" s="1">
        <f t="shared" si="23"/>
        <v>-4</v>
      </c>
      <c r="E1418" s="1"/>
      <c r="F1418" s="1">
        <v>4</v>
      </c>
      <c r="G1418" s="1"/>
      <c r="H1418" s="1" t="s">
        <v>14</v>
      </c>
      <c r="I1418" s="1" t="s">
        <v>21</v>
      </c>
      <c r="J1418" s="1" t="s">
        <v>16</v>
      </c>
      <c r="K1418" s="1"/>
    </row>
    <row r="1419" s="26" customFormat="1" hidden="1" customHeight="1" outlineLevel="2" spans="1:11">
      <c r="A1419" s="27">
        <v>45659</v>
      </c>
      <c r="B1419" s="1" t="s">
        <v>868</v>
      </c>
      <c r="C1419" s="1" t="s">
        <v>19</v>
      </c>
      <c r="D1419" s="1">
        <f t="shared" si="23"/>
        <v>-10</v>
      </c>
      <c r="E1419" s="1"/>
      <c r="F1419" s="1">
        <v>10</v>
      </c>
      <c r="G1419" s="1"/>
      <c r="H1419" s="1" t="s">
        <v>38</v>
      </c>
      <c r="I1419" s="1" t="s">
        <v>39</v>
      </c>
      <c r="J1419" s="1" t="s">
        <v>39</v>
      </c>
      <c r="K1419" s="1"/>
    </row>
    <row r="1420" s="26" customFormat="1" customHeight="1" outlineLevel="1" collapsed="1" spans="1:11">
      <c r="A1420" s="27"/>
      <c r="B1420" s="28" t="s">
        <v>870</v>
      </c>
      <c r="C1420" s="1"/>
      <c r="D1420" s="1">
        <f>SUBTOTAL(9,D1412:D1419)</f>
        <v>0</v>
      </c>
      <c r="E1420" s="1"/>
      <c r="F1420" s="1"/>
      <c r="G1420" s="1"/>
      <c r="H1420" s="1"/>
      <c r="I1420" s="1"/>
      <c r="J1420" s="1"/>
      <c r="K1420" s="1"/>
    </row>
    <row r="1421" s="26" customFormat="1" hidden="1" customHeight="1" outlineLevel="2" spans="1:11">
      <c r="A1421" s="27">
        <v>45496</v>
      </c>
      <c r="B1421" s="1" t="s">
        <v>871</v>
      </c>
      <c r="C1421" s="1" t="s">
        <v>839</v>
      </c>
      <c r="D1421" s="1">
        <v>6</v>
      </c>
      <c r="E1421" s="1"/>
      <c r="F1421" s="1"/>
      <c r="G1421" s="1"/>
      <c r="H1421" s="1"/>
      <c r="I1421" s="1"/>
      <c r="J1421" s="1"/>
      <c r="K1421" s="1"/>
    </row>
    <row r="1422" s="26" customFormat="1" hidden="1" customHeight="1" outlineLevel="2" spans="1:11">
      <c r="A1422" s="27">
        <v>45502</v>
      </c>
      <c r="B1422" s="1" t="s">
        <v>871</v>
      </c>
      <c r="C1422" s="1" t="s">
        <v>19</v>
      </c>
      <c r="D1422" s="1">
        <f>E1422-F1422</f>
        <v>-6</v>
      </c>
      <c r="E1422" s="1"/>
      <c r="F1422" s="1">
        <v>6</v>
      </c>
      <c r="G1422" s="1"/>
      <c r="H1422" s="1" t="s">
        <v>62</v>
      </c>
      <c r="I1422" s="1" t="s">
        <v>730</v>
      </c>
      <c r="J1422" s="1" t="s">
        <v>731</v>
      </c>
      <c r="K1422" s="1"/>
    </row>
    <row r="1423" s="26" customFormat="1" customHeight="1" outlineLevel="1" collapsed="1" spans="1:11">
      <c r="A1423" s="27"/>
      <c r="B1423" s="28" t="s">
        <v>872</v>
      </c>
      <c r="C1423" s="1"/>
      <c r="D1423" s="1">
        <f>SUBTOTAL(9,D1421:D1422)</f>
        <v>0</v>
      </c>
      <c r="E1423" s="1"/>
      <c r="F1423" s="1"/>
      <c r="G1423" s="1"/>
      <c r="H1423" s="1"/>
      <c r="I1423" s="1"/>
      <c r="J1423" s="1"/>
      <c r="K1423" s="1"/>
    </row>
    <row r="1424" s="26" customFormat="1" hidden="1" customHeight="1" outlineLevel="2" spans="1:11">
      <c r="A1424" s="27">
        <v>45502</v>
      </c>
      <c r="B1424" s="1" t="s">
        <v>873</v>
      </c>
      <c r="C1424" s="1" t="s">
        <v>803</v>
      </c>
      <c r="D1424" s="1">
        <f>E1424-F1424</f>
        <v>5</v>
      </c>
      <c r="E1424" s="1">
        <v>5</v>
      </c>
      <c r="F1424" s="1"/>
      <c r="G1424" s="1" t="s">
        <v>61</v>
      </c>
      <c r="H1424" s="1"/>
      <c r="I1424" s="1"/>
      <c r="J1424" s="1"/>
      <c r="K1424" s="1"/>
    </row>
    <row r="1425" s="26" customFormat="1" hidden="1" customHeight="1" outlineLevel="2" spans="1:11">
      <c r="A1425" s="27">
        <v>45504</v>
      </c>
      <c r="B1425" s="1" t="s">
        <v>873</v>
      </c>
      <c r="C1425" s="1" t="s">
        <v>803</v>
      </c>
      <c r="D1425" s="1">
        <f>E1425-F1425</f>
        <v>-5</v>
      </c>
      <c r="E1425" s="1"/>
      <c r="F1425" s="1">
        <v>5</v>
      </c>
      <c r="G1425" s="1"/>
      <c r="H1425" s="1" t="s">
        <v>62</v>
      </c>
      <c r="I1425" s="1" t="s">
        <v>63</v>
      </c>
      <c r="J1425" s="1" t="s">
        <v>64</v>
      </c>
      <c r="K1425" s="1"/>
    </row>
    <row r="1426" s="26" customFormat="1" customHeight="1" outlineLevel="1" collapsed="1" spans="1:11">
      <c r="A1426" s="27"/>
      <c r="B1426" s="28" t="s">
        <v>874</v>
      </c>
      <c r="C1426" s="1"/>
      <c r="D1426" s="1">
        <f>SUBTOTAL(9,D1424:D1425)</f>
        <v>0</v>
      </c>
      <c r="E1426" s="1"/>
      <c r="F1426" s="1"/>
      <c r="G1426" s="1"/>
      <c r="H1426" s="1"/>
      <c r="I1426" s="1"/>
      <c r="J1426" s="1"/>
      <c r="K1426" s="1"/>
    </row>
    <row r="1427" s="26" customFormat="1" hidden="1" customHeight="1" outlineLevel="2" spans="1:11">
      <c r="A1427" s="27">
        <v>45496</v>
      </c>
      <c r="B1427" s="1" t="s">
        <v>875</v>
      </c>
      <c r="C1427" s="1" t="s">
        <v>19</v>
      </c>
      <c r="D1427" s="1">
        <v>8</v>
      </c>
      <c r="E1427" s="1"/>
      <c r="F1427" s="1"/>
      <c r="G1427" s="1"/>
      <c r="H1427" s="1"/>
      <c r="I1427" s="1"/>
      <c r="J1427" s="1"/>
      <c r="K1427" s="1"/>
    </row>
    <row r="1428" s="26" customFormat="1" hidden="1" customHeight="1" outlineLevel="2" spans="1:11">
      <c r="A1428" s="27">
        <v>45524</v>
      </c>
      <c r="B1428" s="1" t="s">
        <v>875</v>
      </c>
      <c r="C1428" s="1" t="s">
        <v>19</v>
      </c>
      <c r="D1428" s="1">
        <f>E1428-F1428</f>
        <v>-8</v>
      </c>
      <c r="E1428" s="1"/>
      <c r="F1428" s="1">
        <v>8</v>
      </c>
      <c r="G1428" s="1"/>
      <c r="H1428" s="1" t="s">
        <v>14</v>
      </c>
      <c r="I1428" s="1" t="s">
        <v>21</v>
      </c>
      <c r="J1428" s="1" t="s">
        <v>16</v>
      </c>
      <c r="K1428" s="1"/>
    </row>
    <row r="1429" s="26" customFormat="1" hidden="1" customHeight="1" outlineLevel="2" spans="1:11">
      <c r="A1429" s="27">
        <v>45539</v>
      </c>
      <c r="B1429" s="1" t="s">
        <v>875</v>
      </c>
      <c r="C1429" s="1" t="s">
        <v>19</v>
      </c>
      <c r="D1429" s="1">
        <f>E1429-F1429</f>
        <v>16</v>
      </c>
      <c r="E1429" s="1">
        <v>16</v>
      </c>
      <c r="F1429" s="1"/>
      <c r="G1429" s="1" t="s">
        <v>869</v>
      </c>
      <c r="H1429" s="1"/>
      <c r="I1429" s="1"/>
      <c r="J1429" s="1"/>
      <c r="K1429" s="1"/>
    </row>
    <row r="1430" s="26" customFormat="1" hidden="1" customHeight="1" outlineLevel="2" spans="1:11">
      <c r="A1430" s="27">
        <v>45558</v>
      </c>
      <c r="B1430" s="1" t="s">
        <v>875</v>
      </c>
      <c r="C1430" s="1" t="s">
        <v>19</v>
      </c>
      <c r="D1430" s="1">
        <f>E1430-F1430</f>
        <v>-16</v>
      </c>
      <c r="E1430" s="1"/>
      <c r="F1430" s="1">
        <v>16</v>
      </c>
      <c r="G1430" s="1"/>
      <c r="H1430" s="1" t="s">
        <v>14</v>
      </c>
      <c r="I1430" s="1" t="s">
        <v>21</v>
      </c>
      <c r="J1430" s="1" t="s">
        <v>16</v>
      </c>
      <c r="K1430" s="1"/>
    </row>
    <row r="1431" s="26" customFormat="1" customHeight="1" outlineLevel="1" collapsed="1" spans="1:11">
      <c r="A1431" s="27"/>
      <c r="B1431" s="28" t="s">
        <v>876</v>
      </c>
      <c r="C1431" s="1"/>
      <c r="D1431" s="1">
        <f>SUBTOTAL(9,D1427:D1430)</f>
        <v>0</v>
      </c>
      <c r="E1431" s="1"/>
      <c r="F1431" s="1"/>
      <c r="G1431" s="1"/>
      <c r="H1431" s="1"/>
      <c r="I1431" s="1"/>
      <c r="J1431" s="1"/>
      <c r="K1431" s="1"/>
    </row>
    <row r="1432" s="26" customFormat="1" hidden="1" customHeight="1" outlineLevel="2" spans="1:11">
      <c r="A1432" s="27">
        <v>45485</v>
      </c>
      <c r="B1432" s="1" t="s">
        <v>877</v>
      </c>
      <c r="C1432" s="1" t="s">
        <v>28</v>
      </c>
      <c r="D1432" s="1">
        <f>E1432-F1432</f>
        <v>2000</v>
      </c>
      <c r="E1432" s="1">
        <v>2000</v>
      </c>
      <c r="F1432" s="1"/>
      <c r="G1432" s="1" t="s">
        <v>878</v>
      </c>
      <c r="H1432" s="1"/>
      <c r="I1432" s="1"/>
      <c r="J1432" s="1"/>
      <c r="K1432" s="1" t="s">
        <v>879</v>
      </c>
    </row>
    <row r="1433" s="26" customFormat="1" hidden="1" customHeight="1" outlineLevel="2" spans="1:11">
      <c r="A1433" s="27">
        <v>45485</v>
      </c>
      <c r="B1433" s="1" t="s">
        <v>877</v>
      </c>
      <c r="C1433" s="1" t="s">
        <v>28</v>
      </c>
      <c r="D1433" s="1">
        <f>E1433-F1433</f>
        <v>-2000</v>
      </c>
      <c r="E1433" s="1"/>
      <c r="F1433" s="1">
        <v>2000</v>
      </c>
      <c r="G1433" s="1"/>
      <c r="H1433" s="1" t="s">
        <v>62</v>
      </c>
      <c r="I1433" s="1" t="s">
        <v>63</v>
      </c>
      <c r="J1433" s="1" t="s">
        <v>64</v>
      </c>
      <c r="K1433" s="1"/>
    </row>
    <row r="1434" s="26" customFormat="1" customHeight="1" outlineLevel="1" collapsed="1" spans="1:11">
      <c r="A1434" s="27"/>
      <c r="B1434" s="28" t="s">
        <v>880</v>
      </c>
      <c r="C1434" s="1"/>
      <c r="D1434" s="1">
        <f>SUBTOTAL(9,D1432:D1433)</f>
        <v>0</v>
      </c>
      <c r="E1434" s="1"/>
      <c r="F1434" s="1"/>
      <c r="G1434" s="1"/>
      <c r="H1434" s="1"/>
      <c r="I1434" s="1"/>
      <c r="J1434" s="1"/>
      <c r="K1434" s="1"/>
    </row>
    <row r="1435" s="26" customFormat="1" hidden="1" customHeight="1" outlineLevel="2" spans="1:11">
      <c r="A1435" s="27">
        <v>45483</v>
      </c>
      <c r="B1435" s="1" t="s">
        <v>881</v>
      </c>
      <c r="C1435" s="1" t="s">
        <v>28</v>
      </c>
      <c r="D1435" s="1">
        <f>E1435-F1435</f>
        <v>48</v>
      </c>
      <c r="E1435" s="1">
        <v>48</v>
      </c>
      <c r="F1435" s="1"/>
      <c r="G1435" s="1" t="s">
        <v>882</v>
      </c>
      <c r="H1435" s="1"/>
      <c r="I1435" s="1"/>
      <c r="J1435" s="1"/>
      <c r="K1435" s="1" t="s">
        <v>879</v>
      </c>
    </row>
    <row r="1436" s="26" customFormat="1" hidden="1" customHeight="1" outlineLevel="2" spans="1:11">
      <c r="A1436" s="27">
        <v>45483</v>
      </c>
      <c r="B1436" s="1" t="s">
        <v>881</v>
      </c>
      <c r="C1436" s="1" t="s">
        <v>28</v>
      </c>
      <c r="D1436" s="1">
        <f>E1436-F1436</f>
        <v>-48</v>
      </c>
      <c r="E1436" s="1"/>
      <c r="F1436" s="1">
        <v>48</v>
      </c>
      <c r="G1436" s="1"/>
      <c r="H1436" s="1" t="s">
        <v>62</v>
      </c>
      <c r="I1436" s="1" t="s">
        <v>88</v>
      </c>
      <c r="J1436" s="1" t="s">
        <v>883</v>
      </c>
      <c r="K1436" s="1"/>
    </row>
    <row r="1437" s="26" customFormat="1" customHeight="1" outlineLevel="1" collapsed="1" spans="1:11">
      <c r="A1437" s="27"/>
      <c r="B1437" s="28" t="s">
        <v>884</v>
      </c>
      <c r="C1437" s="1"/>
      <c r="D1437" s="1">
        <f>SUBTOTAL(9,D1435:D1436)</f>
        <v>0</v>
      </c>
      <c r="E1437" s="1"/>
      <c r="F1437" s="1"/>
      <c r="G1437" s="1"/>
      <c r="H1437" s="1"/>
      <c r="I1437" s="1"/>
      <c r="J1437" s="1"/>
      <c r="K1437" s="1"/>
    </row>
    <row r="1438" s="26" customFormat="1" hidden="1" customHeight="1" outlineLevel="2" spans="1:11">
      <c r="A1438" s="27">
        <v>45496</v>
      </c>
      <c r="B1438" s="1" t="s">
        <v>885</v>
      </c>
      <c r="C1438" s="1" t="s">
        <v>28</v>
      </c>
      <c r="D1438" s="1">
        <v>108</v>
      </c>
      <c r="E1438" s="1"/>
      <c r="F1438" s="1"/>
      <c r="G1438" s="1"/>
      <c r="H1438" s="1"/>
      <c r="I1438" s="1"/>
      <c r="J1438" s="1"/>
      <c r="K1438" s="1"/>
    </row>
    <row r="1439" s="26" customFormat="1" hidden="1" customHeight="1" outlineLevel="2" spans="1:11">
      <c r="A1439" s="27">
        <v>45484</v>
      </c>
      <c r="B1439" s="1" t="s">
        <v>885</v>
      </c>
      <c r="C1439" s="1" t="s">
        <v>28</v>
      </c>
      <c r="D1439" s="1">
        <f>E1439-F1439</f>
        <v>-58</v>
      </c>
      <c r="E1439" s="1"/>
      <c r="F1439" s="1">
        <v>58</v>
      </c>
      <c r="G1439" s="1"/>
      <c r="H1439" s="1" t="s">
        <v>732</v>
      </c>
      <c r="I1439" s="1"/>
      <c r="J1439" s="1" t="s">
        <v>886</v>
      </c>
      <c r="K1439" s="1"/>
    </row>
    <row r="1440" s="26" customFormat="1" hidden="1" customHeight="1" outlineLevel="2" spans="1:11">
      <c r="A1440" s="27">
        <v>45486</v>
      </c>
      <c r="B1440" s="1" t="s">
        <v>885</v>
      </c>
      <c r="C1440" s="1" t="s">
        <v>28</v>
      </c>
      <c r="D1440" s="1">
        <f>E1440-F1440</f>
        <v>-50</v>
      </c>
      <c r="E1440" s="1"/>
      <c r="F1440" s="1">
        <v>50</v>
      </c>
      <c r="G1440" s="1"/>
      <c r="H1440" s="1" t="s">
        <v>62</v>
      </c>
      <c r="I1440" s="1" t="s">
        <v>887</v>
      </c>
      <c r="J1440" s="1" t="s">
        <v>788</v>
      </c>
      <c r="K1440" s="1"/>
    </row>
    <row r="1441" s="26" customFormat="1" customHeight="1" outlineLevel="1" collapsed="1" spans="1:11">
      <c r="A1441" s="27"/>
      <c r="B1441" s="28" t="s">
        <v>888</v>
      </c>
      <c r="C1441" s="1"/>
      <c r="D1441" s="1">
        <f>SUBTOTAL(9,D1438:D1440)</f>
        <v>0</v>
      </c>
      <c r="E1441" s="1"/>
      <c r="F1441" s="1"/>
      <c r="G1441" s="1"/>
      <c r="H1441" s="1"/>
      <c r="I1441" s="1"/>
      <c r="J1441" s="1"/>
      <c r="K1441" s="1"/>
    </row>
    <row r="1442" s="26" customFormat="1" hidden="1" customHeight="1" outlineLevel="2" spans="1:11">
      <c r="A1442" s="27">
        <v>45496</v>
      </c>
      <c r="B1442" s="1" t="s">
        <v>889</v>
      </c>
      <c r="C1442" s="1" t="s">
        <v>28</v>
      </c>
      <c r="D1442" s="1">
        <v>234</v>
      </c>
      <c r="E1442" s="1"/>
      <c r="F1442" s="1"/>
      <c r="G1442" s="1"/>
      <c r="H1442" s="1"/>
      <c r="I1442" s="1"/>
      <c r="J1442" s="1"/>
      <c r="K1442" s="1"/>
    </row>
    <row r="1443" s="26" customFormat="1" hidden="1" customHeight="1" outlineLevel="2" spans="1:11">
      <c r="A1443" s="27">
        <v>45484</v>
      </c>
      <c r="B1443" s="1" t="s">
        <v>889</v>
      </c>
      <c r="C1443" s="1" t="s">
        <v>28</v>
      </c>
      <c r="D1443" s="1">
        <f>E1443-F1443</f>
        <v>-234</v>
      </c>
      <c r="E1443" s="1"/>
      <c r="F1443" s="1">
        <v>234</v>
      </c>
      <c r="G1443" s="1"/>
      <c r="H1443" s="1" t="s">
        <v>62</v>
      </c>
      <c r="I1443" s="1" t="s">
        <v>88</v>
      </c>
      <c r="J1443" s="1" t="s">
        <v>890</v>
      </c>
      <c r="K1443" s="1"/>
    </row>
    <row r="1444" s="26" customFormat="1" customHeight="1" outlineLevel="1" collapsed="1" spans="1:11">
      <c r="A1444" s="27"/>
      <c r="B1444" s="28" t="s">
        <v>891</v>
      </c>
      <c r="C1444" s="1"/>
      <c r="D1444" s="1">
        <f>SUBTOTAL(9,D1442:D1443)</f>
        <v>0</v>
      </c>
      <c r="E1444" s="1"/>
      <c r="F1444" s="1"/>
      <c r="G1444" s="1"/>
      <c r="H1444" s="1"/>
      <c r="I1444" s="1"/>
      <c r="J1444" s="1"/>
      <c r="K1444" s="1"/>
    </row>
    <row r="1445" s="26" customFormat="1" hidden="1" customHeight="1" outlineLevel="2" spans="1:11">
      <c r="A1445" s="27">
        <v>45485</v>
      </c>
      <c r="B1445" s="1" t="s">
        <v>892</v>
      </c>
      <c r="C1445" s="1" t="s">
        <v>28</v>
      </c>
      <c r="D1445" s="1">
        <f>E1445-F1445</f>
        <v>310</v>
      </c>
      <c r="E1445" s="1">
        <v>310</v>
      </c>
      <c r="F1445" s="1"/>
      <c r="G1445" s="1" t="s">
        <v>878</v>
      </c>
      <c r="H1445" s="1"/>
      <c r="I1445" s="1"/>
      <c r="J1445" s="1"/>
      <c r="K1445" s="1" t="s">
        <v>879</v>
      </c>
    </row>
    <row r="1446" s="26" customFormat="1" hidden="1" customHeight="1" outlineLevel="2" spans="1:11">
      <c r="A1446" s="27">
        <v>45485</v>
      </c>
      <c r="B1446" s="1" t="s">
        <v>892</v>
      </c>
      <c r="C1446" s="1" t="s">
        <v>28</v>
      </c>
      <c r="D1446" s="1">
        <f>E1446-F1446</f>
        <v>-310</v>
      </c>
      <c r="E1446" s="1"/>
      <c r="F1446" s="1">
        <v>310</v>
      </c>
      <c r="G1446" s="1"/>
      <c r="H1446" s="1" t="s">
        <v>62</v>
      </c>
      <c r="I1446" s="1" t="s">
        <v>63</v>
      </c>
      <c r="J1446" s="1" t="s">
        <v>64</v>
      </c>
      <c r="K1446" s="1"/>
    </row>
    <row r="1447" s="26" customFormat="1" customHeight="1" outlineLevel="1" collapsed="1" spans="1:11">
      <c r="A1447" s="27"/>
      <c r="B1447" s="28" t="s">
        <v>893</v>
      </c>
      <c r="C1447" s="1"/>
      <c r="D1447" s="1">
        <f>SUBTOTAL(9,D1445:D1446)</f>
        <v>0</v>
      </c>
      <c r="E1447" s="1"/>
      <c r="F1447" s="1"/>
      <c r="G1447" s="1"/>
      <c r="H1447" s="1"/>
      <c r="I1447" s="1"/>
      <c r="J1447" s="1"/>
      <c r="K1447" s="1"/>
    </row>
    <row r="1448" s="26" customFormat="1" hidden="1" customHeight="1" outlineLevel="2" spans="1:11">
      <c r="A1448" s="27">
        <v>45485</v>
      </c>
      <c r="B1448" s="1" t="s">
        <v>894</v>
      </c>
      <c r="C1448" s="1" t="s">
        <v>28</v>
      </c>
      <c r="D1448" s="1">
        <f>E1448-F1448</f>
        <v>250</v>
      </c>
      <c r="E1448" s="1">
        <v>250</v>
      </c>
      <c r="F1448" s="1"/>
      <c r="G1448" s="1" t="s">
        <v>878</v>
      </c>
      <c r="H1448" s="1"/>
      <c r="I1448" s="1"/>
      <c r="J1448" s="1"/>
      <c r="K1448" s="1" t="s">
        <v>879</v>
      </c>
    </row>
    <row r="1449" s="26" customFormat="1" hidden="1" customHeight="1" outlineLevel="2" spans="1:11">
      <c r="A1449" s="27">
        <v>45485</v>
      </c>
      <c r="B1449" s="1" t="s">
        <v>894</v>
      </c>
      <c r="C1449" s="1" t="s">
        <v>28</v>
      </c>
      <c r="D1449" s="1">
        <f>E1449-F1449</f>
        <v>-250</v>
      </c>
      <c r="E1449" s="1"/>
      <c r="F1449" s="1">
        <v>250</v>
      </c>
      <c r="G1449" s="1"/>
      <c r="H1449" s="1" t="s">
        <v>62</v>
      </c>
      <c r="I1449" s="1" t="s">
        <v>63</v>
      </c>
      <c r="J1449" s="1" t="s">
        <v>64</v>
      </c>
      <c r="K1449" s="1"/>
    </row>
    <row r="1450" s="26" customFormat="1" customHeight="1" outlineLevel="1" collapsed="1" spans="1:11">
      <c r="A1450" s="27"/>
      <c r="B1450" s="28" t="s">
        <v>895</v>
      </c>
      <c r="C1450" s="1"/>
      <c r="D1450" s="1">
        <f>SUBTOTAL(9,D1448:D1449)</f>
        <v>0</v>
      </c>
      <c r="E1450" s="1"/>
      <c r="F1450" s="1"/>
      <c r="G1450" s="1"/>
      <c r="H1450" s="1"/>
      <c r="I1450" s="1"/>
      <c r="J1450" s="1"/>
      <c r="K1450" s="1"/>
    </row>
    <row r="1451" s="26" customFormat="1" hidden="1" customHeight="1" outlineLevel="2" spans="1:11">
      <c r="A1451" s="27">
        <v>45496</v>
      </c>
      <c r="B1451" s="1" t="s">
        <v>896</v>
      </c>
      <c r="C1451" s="1" t="s">
        <v>19</v>
      </c>
      <c r="D1451" s="1">
        <v>9</v>
      </c>
      <c r="E1451" s="1"/>
      <c r="F1451" s="1"/>
      <c r="G1451" s="1"/>
      <c r="H1451" s="1"/>
      <c r="I1451" s="1"/>
      <c r="J1451" s="1"/>
      <c r="K1451" s="1"/>
    </row>
    <row r="1452" s="26" customFormat="1" hidden="1" customHeight="1" outlineLevel="2" spans="1:11">
      <c r="A1452" s="27">
        <v>46022</v>
      </c>
      <c r="B1452" s="1" t="s">
        <v>896</v>
      </c>
      <c r="C1452" s="1" t="s">
        <v>19</v>
      </c>
      <c r="D1452" s="1">
        <f>E1452-F1452</f>
        <v>-9</v>
      </c>
      <c r="E1452" s="1"/>
      <c r="F1452" s="1">
        <v>9</v>
      </c>
      <c r="G1452" s="1"/>
      <c r="H1452" s="1" t="s">
        <v>38</v>
      </c>
      <c r="I1452" s="1" t="s">
        <v>39</v>
      </c>
      <c r="J1452" s="1" t="s">
        <v>39</v>
      </c>
      <c r="K1452" s="1"/>
    </row>
    <row r="1453" s="26" customFormat="1" customHeight="1" outlineLevel="1" collapsed="1" spans="1:11">
      <c r="A1453" s="27"/>
      <c r="B1453" s="28" t="s">
        <v>897</v>
      </c>
      <c r="C1453" s="1"/>
      <c r="D1453" s="1">
        <f>SUBTOTAL(9,D1451:D1452)</f>
        <v>0</v>
      </c>
      <c r="E1453" s="1"/>
      <c r="F1453" s="1"/>
      <c r="G1453" s="1"/>
      <c r="H1453" s="1"/>
      <c r="I1453" s="1"/>
      <c r="J1453" s="1"/>
      <c r="K1453" s="1"/>
    </row>
    <row r="1454" s="26" customFormat="1" hidden="1" customHeight="1" outlineLevel="2" spans="1:11">
      <c r="A1454" s="27">
        <v>45496</v>
      </c>
      <c r="B1454" s="1" t="s">
        <v>898</v>
      </c>
      <c r="C1454" s="1" t="s">
        <v>19</v>
      </c>
      <c r="D1454" s="1">
        <v>1416</v>
      </c>
      <c r="E1454" s="1"/>
      <c r="F1454" s="1"/>
      <c r="G1454" s="1"/>
      <c r="H1454" s="1"/>
      <c r="I1454" s="1"/>
      <c r="J1454" s="1"/>
      <c r="K1454" s="1"/>
    </row>
    <row r="1455" s="26" customFormat="1" hidden="1" customHeight="1" outlineLevel="2" spans="1:11">
      <c r="A1455" s="27">
        <v>45626</v>
      </c>
      <c r="B1455" s="1" t="s">
        <v>898</v>
      </c>
      <c r="C1455" s="1" t="s">
        <v>19</v>
      </c>
      <c r="D1455" s="1">
        <f>E1455-F1455</f>
        <v>-600</v>
      </c>
      <c r="E1455" s="1"/>
      <c r="F1455" s="1">
        <v>600</v>
      </c>
      <c r="G1455" s="1"/>
      <c r="H1455" s="1" t="s">
        <v>899</v>
      </c>
      <c r="I1455" s="1" t="s">
        <v>900</v>
      </c>
      <c r="J1455" s="1" t="s">
        <v>900</v>
      </c>
      <c r="K1455" s="1"/>
    </row>
    <row r="1456" s="26" customFormat="1" customHeight="1" outlineLevel="1" collapsed="1" spans="1:11">
      <c r="A1456" s="27"/>
      <c r="B1456" s="28" t="s">
        <v>901</v>
      </c>
      <c r="C1456" s="1"/>
      <c r="D1456" s="1">
        <f>SUBTOTAL(9,D1454:D1455)</f>
        <v>816</v>
      </c>
      <c r="E1456" s="1"/>
      <c r="F1456" s="1"/>
      <c r="G1456" s="1"/>
      <c r="H1456" s="1"/>
      <c r="I1456" s="1"/>
      <c r="J1456" s="1"/>
      <c r="K1456" s="1"/>
    </row>
    <row r="1457" s="26" customFormat="1" hidden="1" customHeight="1" outlineLevel="2" spans="1:11">
      <c r="A1457" s="27">
        <v>45496</v>
      </c>
      <c r="B1457" s="1" t="s">
        <v>902</v>
      </c>
      <c r="C1457" s="1" t="s">
        <v>19</v>
      </c>
      <c r="D1457" s="1">
        <f>E1457-F1457</f>
        <v>2</v>
      </c>
      <c r="E1457" s="1">
        <v>2</v>
      </c>
      <c r="F1457" s="1"/>
      <c r="G1457" s="1" t="s">
        <v>61</v>
      </c>
      <c r="H1457" s="1"/>
      <c r="I1457" s="1"/>
      <c r="J1457" s="1"/>
      <c r="K1457" s="1"/>
    </row>
    <row r="1458" s="26" customFormat="1" hidden="1" customHeight="1" outlineLevel="2" spans="1:11">
      <c r="A1458" s="27">
        <v>45510</v>
      </c>
      <c r="B1458" s="1" t="s">
        <v>902</v>
      </c>
      <c r="C1458" s="1" t="s">
        <v>19</v>
      </c>
      <c r="D1458" s="1">
        <f>E1458-F1458</f>
        <v>-2</v>
      </c>
      <c r="E1458" s="1"/>
      <c r="F1458" s="1">
        <v>2</v>
      </c>
      <c r="G1458" s="1"/>
      <c r="H1458" s="1" t="s">
        <v>62</v>
      </c>
      <c r="I1458" s="1" t="s">
        <v>88</v>
      </c>
      <c r="J1458" s="1" t="s">
        <v>89</v>
      </c>
      <c r="K1458" s="1"/>
    </row>
    <row r="1459" s="26" customFormat="1" customHeight="1" outlineLevel="1" collapsed="1" spans="1:11">
      <c r="A1459" s="27"/>
      <c r="B1459" s="28" t="s">
        <v>903</v>
      </c>
      <c r="C1459" s="1"/>
      <c r="D1459" s="1">
        <f>SUBTOTAL(9,D1457:D1458)</f>
        <v>0</v>
      </c>
      <c r="E1459" s="1"/>
      <c r="F1459" s="1"/>
      <c r="G1459" s="1"/>
      <c r="H1459" s="1"/>
      <c r="I1459" s="1"/>
      <c r="J1459" s="1"/>
      <c r="K1459" s="1"/>
    </row>
    <row r="1460" s="26" customFormat="1" hidden="1" customHeight="1" outlineLevel="2" spans="1:11">
      <c r="A1460" s="27">
        <v>45496</v>
      </c>
      <c r="B1460" s="1" t="s">
        <v>904</v>
      </c>
      <c r="C1460" s="1" t="s">
        <v>19</v>
      </c>
      <c r="D1460" s="1">
        <f>E1460-F1460</f>
        <v>30</v>
      </c>
      <c r="E1460" s="1">
        <v>30</v>
      </c>
      <c r="F1460" s="1"/>
      <c r="G1460" s="1" t="s">
        <v>61</v>
      </c>
      <c r="H1460" s="1"/>
      <c r="I1460" s="1"/>
      <c r="J1460" s="1"/>
      <c r="K1460" s="1"/>
    </row>
    <row r="1461" hidden="1" customHeight="1" outlineLevel="2" spans="1:10">
      <c r="A1461" s="27">
        <v>45502</v>
      </c>
      <c r="B1461" s="1" t="s">
        <v>904</v>
      </c>
      <c r="C1461" s="1" t="s">
        <v>19</v>
      </c>
      <c r="D1461" s="1">
        <f>E1461-F1461</f>
        <v>-30</v>
      </c>
      <c r="F1461" s="1">
        <v>30</v>
      </c>
      <c r="H1461" s="1" t="s">
        <v>62</v>
      </c>
      <c r="I1461" s="1" t="s">
        <v>730</v>
      </c>
      <c r="J1461" s="1" t="s">
        <v>731</v>
      </c>
    </row>
    <row r="1462" customHeight="1" outlineLevel="1" collapsed="1" spans="1:4">
      <c r="A1462" s="27"/>
      <c r="B1462" s="28" t="s">
        <v>905</v>
      </c>
      <c r="D1462" s="1">
        <f>SUBTOTAL(9,D1460:D1461)</f>
        <v>0</v>
      </c>
    </row>
    <row r="1463" hidden="1" customHeight="1" outlineLevel="2" spans="1:11">
      <c r="A1463" s="27">
        <v>45496</v>
      </c>
      <c r="B1463" s="1" t="s">
        <v>906</v>
      </c>
      <c r="C1463" s="1" t="s">
        <v>19</v>
      </c>
      <c r="D1463" s="1">
        <f>E1463-F1463</f>
        <v>4</v>
      </c>
      <c r="E1463" s="1">
        <v>4</v>
      </c>
      <c r="G1463" s="1" t="s">
        <v>61</v>
      </c>
      <c r="K1463" s="1" t="s">
        <v>907</v>
      </c>
    </row>
    <row r="1464" hidden="1" customHeight="1" outlineLevel="2" spans="1:10">
      <c r="A1464" s="27">
        <v>46022</v>
      </c>
      <c r="B1464" s="1" t="s">
        <v>906</v>
      </c>
      <c r="C1464" s="1" t="s">
        <v>19</v>
      </c>
      <c r="D1464" s="1">
        <f>E1464-F1464</f>
        <v>-4</v>
      </c>
      <c r="F1464" s="1">
        <v>4</v>
      </c>
      <c r="H1464" s="1" t="s">
        <v>38</v>
      </c>
      <c r="I1464" s="1" t="s">
        <v>39</v>
      </c>
      <c r="J1464" s="1" t="s">
        <v>39</v>
      </c>
    </row>
    <row r="1465" customHeight="1" outlineLevel="1" collapsed="1" spans="1:4">
      <c r="A1465" s="27"/>
      <c r="B1465" s="28" t="s">
        <v>908</v>
      </c>
      <c r="D1465" s="1">
        <f>SUBTOTAL(9,D1463:D1464)</f>
        <v>0</v>
      </c>
    </row>
    <row r="1466" hidden="1" customHeight="1" outlineLevel="2" spans="1:7">
      <c r="A1466" s="27">
        <v>45509</v>
      </c>
      <c r="B1466" s="1" t="s">
        <v>909</v>
      </c>
      <c r="C1466" s="1" t="s">
        <v>19</v>
      </c>
      <c r="D1466" s="1">
        <f>E1466-F1466</f>
        <v>60</v>
      </c>
      <c r="E1466" s="1">
        <v>60</v>
      </c>
      <c r="G1466" s="1" t="s">
        <v>910</v>
      </c>
    </row>
    <row r="1467" hidden="1" customHeight="1" outlineLevel="2" spans="1:10">
      <c r="A1467" s="27">
        <v>45512</v>
      </c>
      <c r="B1467" s="1" t="s">
        <v>909</v>
      </c>
      <c r="C1467" s="1" t="s">
        <v>19</v>
      </c>
      <c r="D1467" s="1">
        <f>E1467-F1467</f>
        <v>-60</v>
      </c>
      <c r="F1467" s="1">
        <v>60</v>
      </c>
      <c r="H1467" s="1" t="s">
        <v>62</v>
      </c>
      <c r="I1467" s="1" t="s">
        <v>88</v>
      </c>
      <c r="J1467" s="1" t="s">
        <v>89</v>
      </c>
    </row>
    <row r="1468" customHeight="1" outlineLevel="1" collapsed="1" spans="1:4">
      <c r="A1468" s="27"/>
      <c r="B1468" s="28" t="s">
        <v>911</v>
      </c>
      <c r="D1468" s="1">
        <f>SUBTOTAL(9,D1466:D1467)</f>
        <v>0</v>
      </c>
    </row>
    <row r="1469" hidden="1" customHeight="1" outlineLevel="2" spans="1:7">
      <c r="A1469" s="27">
        <v>45495</v>
      </c>
      <c r="B1469" s="1" t="s">
        <v>912</v>
      </c>
      <c r="C1469" s="1" t="s">
        <v>19</v>
      </c>
      <c r="D1469" s="1">
        <f>E1469-F1469</f>
        <v>20</v>
      </c>
      <c r="E1469" s="1">
        <v>20</v>
      </c>
      <c r="G1469" s="1" t="s">
        <v>869</v>
      </c>
    </row>
    <row r="1470" hidden="1" customHeight="1" outlineLevel="2" spans="1:10">
      <c r="A1470" s="27">
        <v>45502</v>
      </c>
      <c r="B1470" s="1" t="s">
        <v>912</v>
      </c>
      <c r="C1470" s="1" t="s">
        <v>19</v>
      </c>
      <c r="D1470" s="1">
        <f>E1470-F1470</f>
        <v>-6</v>
      </c>
      <c r="F1470" s="1">
        <v>6</v>
      </c>
      <c r="H1470" s="1" t="s">
        <v>62</v>
      </c>
      <c r="I1470" s="1" t="s">
        <v>88</v>
      </c>
      <c r="J1470" s="1" t="s">
        <v>89</v>
      </c>
    </row>
    <row r="1471" hidden="1" customHeight="1" outlineLevel="2" spans="1:10">
      <c r="A1471" s="27">
        <v>45505</v>
      </c>
      <c r="B1471" s="1" t="s">
        <v>912</v>
      </c>
      <c r="C1471" s="1" t="s">
        <v>19</v>
      </c>
      <c r="D1471" s="1">
        <f>E1471-F1471</f>
        <v>-1</v>
      </c>
      <c r="F1471" s="1">
        <v>1</v>
      </c>
      <c r="H1471" s="1" t="s">
        <v>62</v>
      </c>
      <c r="I1471" s="1" t="s">
        <v>88</v>
      </c>
      <c r="J1471" s="1" t="s">
        <v>89</v>
      </c>
    </row>
    <row r="1472" hidden="1" customHeight="1" outlineLevel="2" spans="1:10">
      <c r="A1472" s="27">
        <v>45540</v>
      </c>
      <c r="B1472" s="1" t="s">
        <v>912</v>
      </c>
      <c r="C1472" s="1" t="s">
        <v>19</v>
      </c>
      <c r="D1472" s="1">
        <f>E1472-F1472</f>
        <v>-2</v>
      </c>
      <c r="F1472" s="1">
        <v>2</v>
      </c>
      <c r="H1472" s="1" t="s">
        <v>62</v>
      </c>
      <c r="I1472" s="1" t="s">
        <v>88</v>
      </c>
      <c r="J1472" s="1" t="s">
        <v>155</v>
      </c>
    </row>
    <row r="1473" hidden="1" customHeight="1" outlineLevel="2" spans="1:10">
      <c r="A1473" s="27">
        <v>45659</v>
      </c>
      <c r="B1473" s="1" t="s">
        <v>912</v>
      </c>
      <c r="C1473" s="1" t="s">
        <v>19</v>
      </c>
      <c r="D1473" s="1">
        <f>E1473-F1473</f>
        <v>-1</v>
      </c>
      <c r="F1473" s="1">
        <v>1</v>
      </c>
      <c r="H1473" s="1" t="s">
        <v>38</v>
      </c>
      <c r="I1473" s="1" t="s">
        <v>39</v>
      </c>
      <c r="J1473" s="1" t="s">
        <v>39</v>
      </c>
    </row>
    <row r="1474" customHeight="1" outlineLevel="1" collapsed="1" spans="1:4">
      <c r="A1474" s="27"/>
      <c r="B1474" s="28" t="s">
        <v>913</v>
      </c>
      <c r="D1474" s="1">
        <f>SUBTOTAL(9,D1469:D1473)</f>
        <v>10</v>
      </c>
    </row>
    <row r="1475" hidden="1" customHeight="1" outlineLevel="2" spans="1:7">
      <c r="A1475" s="27">
        <v>45495</v>
      </c>
      <c r="B1475" s="1" t="s">
        <v>914</v>
      </c>
      <c r="C1475" s="1" t="s">
        <v>19</v>
      </c>
      <c r="D1475" s="1">
        <f>E1475-F1475</f>
        <v>3</v>
      </c>
      <c r="E1475" s="1">
        <v>3</v>
      </c>
      <c r="G1475" s="1" t="s">
        <v>869</v>
      </c>
    </row>
    <row r="1476" hidden="1" customHeight="1" outlineLevel="2" spans="1:10">
      <c r="A1476" s="27">
        <v>45659</v>
      </c>
      <c r="B1476" s="1" t="s">
        <v>914</v>
      </c>
      <c r="C1476" s="1" t="s">
        <v>19</v>
      </c>
      <c r="D1476" s="1">
        <f>E1476-F1476</f>
        <v>-1</v>
      </c>
      <c r="F1476" s="1">
        <v>1</v>
      </c>
      <c r="H1476" s="1" t="s">
        <v>38</v>
      </c>
      <c r="I1476" s="1" t="s">
        <v>39</v>
      </c>
      <c r="J1476" s="1" t="s">
        <v>39</v>
      </c>
    </row>
    <row r="1477" customHeight="1" outlineLevel="1" collapsed="1" spans="1:4">
      <c r="A1477" s="27"/>
      <c r="B1477" s="28" t="s">
        <v>915</v>
      </c>
      <c r="D1477" s="1">
        <f>SUBTOTAL(9,D1475:D1476)</f>
        <v>2</v>
      </c>
    </row>
    <row r="1478" hidden="1" customHeight="1" outlineLevel="2" spans="1:7">
      <c r="A1478" s="27">
        <v>45535</v>
      </c>
      <c r="B1478" s="1" t="s">
        <v>916</v>
      </c>
      <c r="C1478" s="1" t="s">
        <v>19</v>
      </c>
      <c r="D1478" s="1">
        <f>E1478-F1478</f>
        <v>80</v>
      </c>
      <c r="E1478" s="1">
        <v>80</v>
      </c>
      <c r="G1478" s="1" t="s">
        <v>48</v>
      </c>
    </row>
    <row r="1479" hidden="1" customHeight="1" outlineLevel="2" spans="1:10">
      <c r="A1479" s="27">
        <v>45536</v>
      </c>
      <c r="B1479" s="1" t="s">
        <v>916</v>
      </c>
      <c r="C1479" s="1" t="s">
        <v>19</v>
      </c>
      <c r="D1479" s="1">
        <f>E1479-F1479</f>
        <v>-80</v>
      </c>
      <c r="F1479" s="1">
        <v>80</v>
      </c>
      <c r="H1479" s="1" t="s">
        <v>14</v>
      </c>
      <c r="I1479" s="1" t="s">
        <v>15</v>
      </c>
      <c r="J1479" s="1" t="s">
        <v>29</v>
      </c>
    </row>
    <row r="1480" hidden="1" customHeight="1" outlineLevel="2" spans="1:7">
      <c r="A1480" s="27">
        <v>45555</v>
      </c>
      <c r="B1480" s="1" t="s">
        <v>916</v>
      </c>
      <c r="C1480" s="1" t="s">
        <v>19</v>
      </c>
      <c r="D1480" s="1">
        <f>E1480-F1480</f>
        <v>40</v>
      </c>
      <c r="E1480" s="1">
        <v>40</v>
      </c>
      <c r="G1480" s="1" t="s">
        <v>725</v>
      </c>
    </row>
    <row r="1481" hidden="1" customHeight="1" outlineLevel="2" spans="1:10">
      <c r="A1481" s="27">
        <v>45558</v>
      </c>
      <c r="B1481" s="1" t="s">
        <v>916</v>
      </c>
      <c r="C1481" s="1" t="s">
        <v>19</v>
      </c>
      <c r="D1481" s="1">
        <f>E1481-F1481</f>
        <v>-40</v>
      </c>
      <c r="F1481" s="1">
        <v>40</v>
      </c>
      <c r="H1481" s="1" t="s">
        <v>14</v>
      </c>
      <c r="I1481" s="1" t="s">
        <v>15</v>
      </c>
      <c r="J1481" s="1" t="s">
        <v>29</v>
      </c>
    </row>
    <row r="1482" customHeight="1" outlineLevel="1" collapsed="1" spans="1:4">
      <c r="A1482" s="27"/>
      <c r="B1482" s="28" t="s">
        <v>917</v>
      </c>
      <c r="D1482" s="1">
        <f>SUBTOTAL(9,D1478:D1481)</f>
        <v>0</v>
      </c>
    </row>
    <row r="1483" hidden="1" customHeight="1" outlineLevel="2" spans="1:7">
      <c r="A1483" s="27">
        <v>45535</v>
      </c>
      <c r="B1483" s="1" t="s">
        <v>918</v>
      </c>
      <c r="C1483" s="1" t="s">
        <v>19</v>
      </c>
      <c r="D1483" s="1">
        <f>E1483-F1483</f>
        <v>60</v>
      </c>
      <c r="E1483" s="1">
        <v>60</v>
      </c>
      <c r="G1483" s="1" t="s">
        <v>48</v>
      </c>
    </row>
    <row r="1484" hidden="1" customHeight="1" outlineLevel="2" spans="1:10">
      <c r="A1484" s="27">
        <v>45536</v>
      </c>
      <c r="B1484" s="1" t="s">
        <v>918</v>
      </c>
      <c r="C1484" s="1" t="s">
        <v>19</v>
      </c>
      <c r="D1484" s="1">
        <f>E1484-F1484</f>
        <v>-60</v>
      </c>
      <c r="F1484" s="1">
        <v>60</v>
      </c>
      <c r="H1484" s="1" t="s">
        <v>14</v>
      </c>
      <c r="I1484" s="1" t="s">
        <v>15</v>
      </c>
      <c r="J1484" s="1" t="s">
        <v>29</v>
      </c>
    </row>
    <row r="1485" customHeight="1" outlineLevel="1" collapsed="1" spans="1:4">
      <c r="A1485" s="27"/>
      <c r="B1485" s="28" t="s">
        <v>919</v>
      </c>
      <c r="D1485" s="1">
        <f>SUBTOTAL(9,D1483:D1484)</f>
        <v>0</v>
      </c>
    </row>
    <row r="1486" hidden="1" customHeight="1" outlineLevel="2" spans="1:4">
      <c r="A1486" s="27">
        <v>45496</v>
      </c>
      <c r="B1486" s="1" t="s">
        <v>920</v>
      </c>
      <c r="C1486" s="1" t="s">
        <v>19</v>
      </c>
      <c r="D1486" s="1">
        <v>145</v>
      </c>
    </row>
    <row r="1487" hidden="1" customHeight="1" outlineLevel="2" spans="1:4">
      <c r="A1487" s="27">
        <v>45496</v>
      </c>
      <c r="B1487" s="1" t="s">
        <v>920</v>
      </c>
      <c r="C1487" s="1" t="s">
        <v>19</v>
      </c>
      <c r="D1487" s="1">
        <v>12</v>
      </c>
    </row>
    <row r="1488" hidden="1" customHeight="1" outlineLevel="2" spans="1:10">
      <c r="A1488" s="27">
        <v>45513</v>
      </c>
      <c r="B1488" s="1" t="s">
        <v>920</v>
      </c>
      <c r="C1488" s="1" t="s">
        <v>19</v>
      </c>
      <c r="D1488" s="1">
        <v>2</v>
      </c>
      <c r="F1488" s="1">
        <v>6</v>
      </c>
      <c r="H1488" s="1" t="s">
        <v>62</v>
      </c>
      <c r="I1488" s="1" t="s">
        <v>88</v>
      </c>
      <c r="J1488" s="1" t="s">
        <v>89</v>
      </c>
    </row>
    <row r="1489" hidden="1" customHeight="1" outlineLevel="2" spans="1:10">
      <c r="A1489" s="27">
        <v>45546</v>
      </c>
      <c r="B1489" s="1" t="s">
        <v>920</v>
      </c>
      <c r="C1489" s="1" t="s">
        <v>19</v>
      </c>
      <c r="D1489" s="1">
        <f>E1489-F1489</f>
        <v>-2</v>
      </c>
      <c r="F1489" s="1">
        <v>2</v>
      </c>
      <c r="H1489" s="1" t="s">
        <v>62</v>
      </c>
      <c r="I1489" s="1" t="s">
        <v>88</v>
      </c>
      <c r="J1489" s="1" t="s">
        <v>89</v>
      </c>
    </row>
    <row r="1490" hidden="1" customHeight="1" outlineLevel="2" spans="1:10">
      <c r="A1490" s="27">
        <v>45576</v>
      </c>
      <c r="B1490" s="1" t="s">
        <v>920</v>
      </c>
      <c r="C1490" s="1" t="s">
        <v>19</v>
      </c>
      <c r="D1490" s="1">
        <f>E1490-F1490</f>
        <v>-5</v>
      </c>
      <c r="F1490" s="1">
        <v>5</v>
      </c>
      <c r="H1490" s="1" t="s">
        <v>156</v>
      </c>
      <c r="I1490" s="1" t="s">
        <v>157</v>
      </c>
      <c r="J1490" s="1" t="s">
        <v>89</v>
      </c>
    </row>
    <row r="1491" hidden="1" customHeight="1" outlineLevel="2" spans="1:10">
      <c r="A1491" s="27">
        <v>45595</v>
      </c>
      <c r="B1491" s="1" t="s">
        <v>920</v>
      </c>
      <c r="C1491" s="1" t="s">
        <v>19</v>
      </c>
      <c r="D1491" s="1">
        <f>E1491-F1491</f>
        <v>-21</v>
      </c>
      <c r="F1491" s="1">
        <v>21</v>
      </c>
      <c r="H1491" s="1" t="s">
        <v>62</v>
      </c>
      <c r="I1491" s="1" t="s">
        <v>88</v>
      </c>
      <c r="J1491" s="1" t="s">
        <v>89</v>
      </c>
    </row>
    <row r="1492" hidden="1" customHeight="1" outlineLevel="2" spans="1:10">
      <c r="A1492" s="27">
        <v>45555</v>
      </c>
      <c r="B1492" s="1" t="s">
        <v>920</v>
      </c>
      <c r="C1492" s="1" t="s">
        <v>19</v>
      </c>
      <c r="D1492" s="1">
        <f>E1492-F1492</f>
        <v>-2</v>
      </c>
      <c r="F1492" s="1">
        <v>2</v>
      </c>
      <c r="H1492" s="1" t="s">
        <v>406</v>
      </c>
      <c r="I1492" s="1" t="s">
        <v>921</v>
      </c>
      <c r="J1492" s="1" t="s">
        <v>155</v>
      </c>
    </row>
    <row r="1493" hidden="1" customHeight="1" outlineLevel="2" spans="1:10">
      <c r="A1493" s="27">
        <v>46022</v>
      </c>
      <c r="B1493" s="1" t="s">
        <v>920</v>
      </c>
      <c r="C1493" s="1" t="s">
        <v>19</v>
      </c>
      <c r="D1493" s="1">
        <f>E1493-F1493</f>
        <v>-7</v>
      </c>
      <c r="F1493" s="1">
        <v>7</v>
      </c>
      <c r="H1493" s="1" t="s">
        <v>38</v>
      </c>
      <c r="I1493" s="1" t="s">
        <v>39</v>
      </c>
      <c r="J1493" s="1" t="s">
        <v>39</v>
      </c>
    </row>
    <row r="1494" customHeight="1" outlineLevel="1" collapsed="1" spans="1:4">
      <c r="A1494" s="27"/>
      <c r="B1494" s="28" t="s">
        <v>922</v>
      </c>
      <c r="D1494" s="1">
        <f>SUBTOTAL(9,D1486:D1493)</f>
        <v>122</v>
      </c>
    </row>
    <row r="1495" hidden="1" customHeight="1" outlineLevel="2" spans="1:4">
      <c r="A1495" s="27">
        <v>45496</v>
      </c>
      <c r="B1495" s="1" t="s">
        <v>923</v>
      </c>
      <c r="C1495" s="1" t="s">
        <v>19</v>
      </c>
      <c r="D1495" s="1">
        <v>485</v>
      </c>
    </row>
    <row r="1496" hidden="1" customHeight="1" outlineLevel="2" spans="1:4">
      <c r="A1496" s="27">
        <v>45496</v>
      </c>
      <c r="B1496" s="1" t="s">
        <v>923</v>
      </c>
      <c r="C1496" s="1" t="s">
        <v>19</v>
      </c>
      <c r="D1496" s="1">
        <v>308</v>
      </c>
    </row>
    <row r="1497" hidden="1" customHeight="1" outlineLevel="2" spans="1:10">
      <c r="A1497" s="27">
        <v>45576</v>
      </c>
      <c r="B1497" s="1" t="s">
        <v>923</v>
      </c>
      <c r="C1497" s="1" t="s">
        <v>19</v>
      </c>
      <c r="D1497" s="1">
        <f>E1497-F1497</f>
        <v>-13</v>
      </c>
      <c r="F1497" s="1">
        <v>13</v>
      </c>
      <c r="H1497" s="1" t="s">
        <v>156</v>
      </c>
      <c r="I1497" s="1" t="s">
        <v>157</v>
      </c>
      <c r="J1497" s="1" t="s">
        <v>89</v>
      </c>
    </row>
    <row r="1498" customHeight="1" outlineLevel="1" collapsed="1" spans="1:4">
      <c r="A1498" s="27"/>
      <c r="B1498" s="28" t="s">
        <v>924</v>
      </c>
      <c r="D1498" s="1">
        <f>SUBTOTAL(9,D1495:D1497)</f>
        <v>780</v>
      </c>
    </row>
    <row r="1499" hidden="1" customHeight="1" outlineLevel="2" spans="1:11">
      <c r="A1499" s="27">
        <v>45490</v>
      </c>
      <c r="B1499" s="1" t="s">
        <v>925</v>
      </c>
      <c r="C1499" s="1" t="s">
        <v>65</v>
      </c>
      <c r="D1499" s="1">
        <f>E1499-F1499</f>
        <v>6</v>
      </c>
      <c r="E1499" s="1">
        <v>6</v>
      </c>
      <c r="G1499" s="1" t="s">
        <v>20</v>
      </c>
      <c r="K1499" s="1" t="s">
        <v>53</v>
      </c>
    </row>
    <row r="1500" hidden="1" customHeight="1" outlineLevel="2" spans="1:10">
      <c r="A1500" s="27">
        <v>45493</v>
      </c>
      <c r="B1500" s="1" t="s">
        <v>925</v>
      </c>
      <c r="C1500" s="1" t="s">
        <v>65</v>
      </c>
      <c r="D1500" s="1">
        <f>E1500-F1500</f>
        <v>-6</v>
      </c>
      <c r="F1500" s="1">
        <v>6</v>
      </c>
      <c r="H1500" s="1" t="s">
        <v>14</v>
      </c>
      <c r="I1500" s="1" t="s">
        <v>21</v>
      </c>
      <c r="J1500" s="1" t="s">
        <v>16</v>
      </c>
    </row>
    <row r="1501" customHeight="1" outlineLevel="1" collapsed="1" spans="1:4">
      <c r="A1501" s="27"/>
      <c r="B1501" s="28" t="s">
        <v>926</v>
      </c>
      <c r="D1501" s="1">
        <f>SUBTOTAL(9,D1499:D1500)</f>
        <v>0</v>
      </c>
    </row>
    <row r="1502" hidden="1" customHeight="1" outlineLevel="2" spans="1:4">
      <c r="A1502" s="27">
        <v>45496</v>
      </c>
      <c r="B1502" s="1" t="s">
        <v>927</v>
      </c>
      <c r="C1502" s="1" t="s">
        <v>803</v>
      </c>
      <c r="D1502" s="1">
        <v>3</v>
      </c>
    </row>
    <row r="1503" hidden="1" customHeight="1" outlineLevel="2" spans="1:10">
      <c r="A1503" s="27">
        <v>45502</v>
      </c>
      <c r="B1503" s="1" t="s">
        <v>927</v>
      </c>
      <c r="C1503" s="1" t="s">
        <v>803</v>
      </c>
      <c r="D1503" s="1">
        <f>E1503-F1503</f>
        <v>-1</v>
      </c>
      <c r="F1503" s="1">
        <v>1</v>
      </c>
      <c r="H1503" s="1" t="s">
        <v>62</v>
      </c>
      <c r="I1503" s="1" t="s">
        <v>88</v>
      </c>
      <c r="J1503" s="1" t="s">
        <v>89</v>
      </c>
    </row>
    <row r="1504" hidden="1" customHeight="1" outlineLevel="2" spans="1:10">
      <c r="A1504" s="27">
        <v>45579</v>
      </c>
      <c r="B1504" s="1" t="s">
        <v>927</v>
      </c>
      <c r="C1504" s="1" t="s">
        <v>803</v>
      </c>
      <c r="D1504" s="1">
        <f>E1504-F1504</f>
        <v>-1</v>
      </c>
      <c r="F1504" s="1">
        <v>1</v>
      </c>
      <c r="H1504" s="1" t="s">
        <v>38</v>
      </c>
      <c r="I1504" s="1" t="s">
        <v>154</v>
      </c>
      <c r="J1504" s="1" t="s">
        <v>89</v>
      </c>
    </row>
    <row r="1505" hidden="1" customHeight="1" outlineLevel="2" spans="1:10">
      <c r="A1505" s="27">
        <v>45623</v>
      </c>
      <c r="B1505" s="1" t="s">
        <v>927</v>
      </c>
      <c r="C1505" s="1" t="s">
        <v>19</v>
      </c>
      <c r="D1505" s="1">
        <f>E1505-F1505</f>
        <v>-1</v>
      </c>
      <c r="F1505" s="1">
        <v>1</v>
      </c>
      <c r="H1505" s="1" t="s">
        <v>156</v>
      </c>
      <c r="I1505" s="1" t="s">
        <v>157</v>
      </c>
      <c r="J1505" s="1" t="s">
        <v>89</v>
      </c>
    </row>
    <row r="1506" hidden="1" customHeight="1" outlineLevel="2" spans="1:10">
      <c r="A1506" s="27">
        <v>45636</v>
      </c>
      <c r="B1506" s="1" t="s">
        <v>927</v>
      </c>
      <c r="C1506" s="1" t="s">
        <v>803</v>
      </c>
      <c r="D1506" s="1">
        <f>E1506-F1506</f>
        <v>-2</v>
      </c>
      <c r="F1506" s="1">
        <v>2</v>
      </c>
      <c r="H1506" s="1" t="s">
        <v>14</v>
      </c>
      <c r="I1506" s="1" t="s">
        <v>15</v>
      </c>
      <c r="J1506" s="1" t="s">
        <v>16</v>
      </c>
    </row>
    <row r="1507" hidden="1" customHeight="1" outlineLevel="2" spans="1:7">
      <c r="A1507" s="27">
        <v>46000</v>
      </c>
      <c r="B1507" s="1" t="s">
        <v>927</v>
      </c>
      <c r="C1507" s="1" t="s">
        <v>803</v>
      </c>
      <c r="D1507" s="1">
        <f>E1507-F1507</f>
        <v>2</v>
      </c>
      <c r="E1507" s="1">
        <v>2</v>
      </c>
      <c r="G1507" s="1" t="s">
        <v>928</v>
      </c>
    </row>
    <row r="1508" customHeight="1" outlineLevel="1" collapsed="1" spans="1:4">
      <c r="A1508" s="27"/>
      <c r="B1508" s="28" t="s">
        <v>929</v>
      </c>
      <c r="D1508" s="1">
        <f>SUBTOTAL(9,D1502:D1507)</f>
        <v>0</v>
      </c>
    </row>
    <row r="1509" hidden="1" customHeight="1" outlineLevel="2" spans="1:4">
      <c r="A1509" s="27">
        <v>45496</v>
      </c>
      <c r="B1509" s="1" t="s">
        <v>930</v>
      </c>
      <c r="C1509" s="1" t="s">
        <v>19</v>
      </c>
      <c r="D1509" s="1">
        <v>81</v>
      </c>
    </row>
    <row r="1510" customHeight="1" outlineLevel="1" collapsed="1" spans="1:4">
      <c r="A1510" s="27"/>
      <c r="B1510" s="28" t="s">
        <v>931</v>
      </c>
      <c r="D1510" s="1">
        <f>SUBTOTAL(9,D1509)</f>
        <v>81</v>
      </c>
    </row>
    <row r="1511" hidden="1" customHeight="1" outlineLevel="2" spans="1:4">
      <c r="A1511" s="27">
        <v>45496</v>
      </c>
      <c r="B1511" s="1" t="s">
        <v>932</v>
      </c>
      <c r="C1511" s="1" t="s">
        <v>19</v>
      </c>
      <c r="D1511" s="1">
        <v>83</v>
      </c>
    </row>
    <row r="1512" customHeight="1" outlineLevel="1" collapsed="1" spans="1:4">
      <c r="A1512" s="27"/>
      <c r="B1512" s="28" t="s">
        <v>933</v>
      </c>
      <c r="D1512" s="1">
        <f>SUBTOTAL(9,D1511)</f>
        <v>83</v>
      </c>
    </row>
    <row r="1513" hidden="1" customHeight="1" outlineLevel="2" spans="1:4">
      <c r="A1513" s="27">
        <v>45496</v>
      </c>
      <c r="B1513" s="1" t="s">
        <v>934</v>
      </c>
      <c r="C1513" s="1" t="s">
        <v>19</v>
      </c>
      <c r="D1513" s="1">
        <v>2</v>
      </c>
    </row>
    <row r="1514" hidden="1" customHeight="1" outlineLevel="2" spans="1:10">
      <c r="A1514" s="27">
        <v>45623</v>
      </c>
      <c r="B1514" s="1" t="s">
        <v>934</v>
      </c>
      <c r="C1514" s="1" t="s">
        <v>19</v>
      </c>
      <c r="D1514" s="1">
        <f>E1514-F1514</f>
        <v>-1</v>
      </c>
      <c r="F1514" s="1">
        <v>1</v>
      </c>
      <c r="H1514" s="1" t="s">
        <v>156</v>
      </c>
      <c r="I1514" s="1" t="s">
        <v>157</v>
      </c>
      <c r="J1514" s="1" t="s">
        <v>89</v>
      </c>
    </row>
    <row r="1515" customHeight="1" outlineLevel="1" collapsed="1" spans="1:4">
      <c r="A1515" s="27"/>
      <c r="B1515" s="28" t="s">
        <v>935</v>
      </c>
      <c r="D1515" s="1">
        <f>SUBTOTAL(9,D1513:D1514)</f>
        <v>1</v>
      </c>
    </row>
    <row r="1516" hidden="1" customHeight="1" outlineLevel="2" spans="1:4">
      <c r="A1516" s="27">
        <v>45496</v>
      </c>
      <c r="B1516" s="1" t="s">
        <v>936</v>
      </c>
      <c r="C1516" s="1" t="s">
        <v>19</v>
      </c>
      <c r="D1516" s="1">
        <v>30</v>
      </c>
    </row>
    <row r="1517" customHeight="1" outlineLevel="1" collapsed="1" spans="1:4">
      <c r="A1517" s="27"/>
      <c r="B1517" s="28" t="s">
        <v>937</v>
      </c>
      <c r="D1517" s="1">
        <f>SUBTOTAL(9,D1516)</f>
        <v>30</v>
      </c>
    </row>
    <row r="1518" hidden="1" customHeight="1" outlineLevel="2" spans="1:4">
      <c r="A1518" s="27">
        <v>45496</v>
      </c>
      <c r="B1518" s="1" t="s">
        <v>938</v>
      </c>
      <c r="C1518" s="1" t="s">
        <v>19</v>
      </c>
      <c r="D1518" s="1">
        <v>6</v>
      </c>
    </row>
    <row r="1519" customHeight="1" outlineLevel="1" collapsed="1" spans="1:4">
      <c r="A1519" s="27"/>
      <c r="B1519" s="28" t="s">
        <v>939</v>
      </c>
      <c r="D1519" s="1">
        <f>SUBTOTAL(9,D1518)</f>
        <v>6</v>
      </c>
    </row>
    <row r="1520" hidden="1" customHeight="1" outlineLevel="2" spans="1:4">
      <c r="A1520" s="27">
        <v>45496</v>
      </c>
      <c r="B1520" s="1" t="s">
        <v>940</v>
      </c>
      <c r="C1520" s="1" t="s">
        <v>19</v>
      </c>
      <c r="D1520" s="1">
        <v>66</v>
      </c>
    </row>
    <row r="1521" hidden="1" customHeight="1" outlineLevel="2" spans="1:4">
      <c r="A1521" s="27">
        <v>45496</v>
      </c>
      <c r="B1521" s="1" t="s">
        <v>940</v>
      </c>
      <c r="C1521" s="1" t="s">
        <v>19</v>
      </c>
      <c r="D1521" s="1">
        <v>4</v>
      </c>
    </row>
    <row r="1522" hidden="1" customHeight="1" outlineLevel="2" spans="1:10">
      <c r="A1522" s="27">
        <v>45488</v>
      </c>
      <c r="B1522" s="1" t="s">
        <v>940</v>
      </c>
      <c r="C1522" s="1" t="s">
        <v>19</v>
      </c>
      <c r="D1522" s="1">
        <f>E1522-F1522</f>
        <v>-4</v>
      </c>
      <c r="F1522" s="1">
        <v>4</v>
      </c>
      <c r="H1522" s="1" t="s">
        <v>62</v>
      </c>
      <c r="I1522" s="1" t="s">
        <v>941</v>
      </c>
      <c r="J1522" s="1" t="s">
        <v>890</v>
      </c>
    </row>
    <row r="1523" hidden="1" customHeight="1" outlineLevel="2" spans="1:10">
      <c r="A1523" s="27">
        <v>45505</v>
      </c>
      <c r="B1523" s="1" t="s">
        <v>940</v>
      </c>
      <c r="C1523" s="1" t="s">
        <v>19</v>
      </c>
      <c r="D1523" s="1">
        <f>E1523-F1523</f>
        <v>-66</v>
      </c>
      <c r="F1523" s="29">
        <v>66</v>
      </c>
      <c r="H1523" s="1" t="s">
        <v>14</v>
      </c>
      <c r="I1523" s="1" t="s">
        <v>21</v>
      </c>
      <c r="J1523" s="1" t="s">
        <v>16</v>
      </c>
    </row>
    <row r="1524" customHeight="1" outlineLevel="1" collapsed="1" spans="1:6">
      <c r="A1524" s="27"/>
      <c r="B1524" s="28" t="s">
        <v>942</v>
      </c>
      <c r="D1524" s="1">
        <f>SUBTOTAL(9,D1520:D1523)</f>
        <v>0</v>
      </c>
      <c r="F1524" s="29"/>
    </row>
    <row r="1525" hidden="1" customHeight="1" outlineLevel="2" spans="1:4">
      <c r="A1525" s="27">
        <v>45496</v>
      </c>
      <c r="B1525" s="1" t="s">
        <v>943</v>
      </c>
      <c r="C1525" s="1" t="s">
        <v>19</v>
      </c>
      <c r="D1525" s="1">
        <v>49</v>
      </c>
    </row>
    <row r="1526" hidden="1" customHeight="1" outlineLevel="2" spans="1:10">
      <c r="A1526" s="27">
        <v>45505</v>
      </c>
      <c r="B1526" s="1" t="s">
        <v>943</v>
      </c>
      <c r="C1526" s="1" t="s">
        <v>19</v>
      </c>
      <c r="D1526" s="1">
        <f>E1526-F1526</f>
        <v>-49</v>
      </c>
      <c r="F1526" s="29">
        <v>49</v>
      </c>
      <c r="H1526" s="1" t="s">
        <v>14</v>
      </c>
      <c r="I1526" s="1" t="s">
        <v>21</v>
      </c>
      <c r="J1526" s="1" t="s">
        <v>16</v>
      </c>
    </row>
    <row r="1527" customHeight="1" outlineLevel="1" collapsed="1" spans="1:6">
      <c r="A1527" s="27"/>
      <c r="B1527" s="28" t="s">
        <v>944</v>
      </c>
      <c r="D1527" s="1">
        <f>SUBTOTAL(9,D1525:D1526)</f>
        <v>0</v>
      </c>
      <c r="F1527" s="29"/>
    </row>
    <row r="1528" hidden="1" customHeight="1" outlineLevel="2" spans="1:4">
      <c r="A1528" s="27">
        <v>45496</v>
      </c>
      <c r="B1528" s="1" t="s">
        <v>945</v>
      </c>
      <c r="C1528" s="1" t="s">
        <v>19</v>
      </c>
      <c r="D1528" s="1">
        <v>313</v>
      </c>
    </row>
    <row r="1529" hidden="1" customHeight="1" outlineLevel="2" spans="1:4">
      <c r="A1529" s="27">
        <v>45496</v>
      </c>
      <c r="B1529" s="1" t="s">
        <v>945</v>
      </c>
      <c r="C1529" s="1" t="s">
        <v>19</v>
      </c>
      <c r="D1529" s="1">
        <v>14</v>
      </c>
    </row>
    <row r="1530" hidden="1" customHeight="1" outlineLevel="2" spans="1:4">
      <c r="A1530" s="27">
        <v>45496</v>
      </c>
      <c r="B1530" s="1" t="s">
        <v>945</v>
      </c>
      <c r="C1530" s="1" t="s">
        <v>19</v>
      </c>
      <c r="D1530" s="1">
        <v>50</v>
      </c>
    </row>
    <row r="1531" hidden="1" customHeight="1" outlineLevel="2" spans="1:10">
      <c r="A1531" s="27">
        <v>45505</v>
      </c>
      <c r="B1531" s="1" t="s">
        <v>945</v>
      </c>
      <c r="C1531" s="1" t="s">
        <v>19</v>
      </c>
      <c r="D1531" s="1">
        <f>E1531-F1531</f>
        <v>-14</v>
      </c>
      <c r="F1531" s="29">
        <v>14</v>
      </c>
      <c r="H1531" s="1" t="s">
        <v>14</v>
      </c>
      <c r="I1531" s="1" t="s">
        <v>21</v>
      </c>
      <c r="J1531" s="1" t="s">
        <v>16</v>
      </c>
    </row>
    <row r="1532" hidden="1" customHeight="1" outlineLevel="2" spans="1:10">
      <c r="A1532" s="27">
        <v>45505</v>
      </c>
      <c r="B1532" s="1" t="s">
        <v>945</v>
      </c>
      <c r="C1532" s="1" t="s">
        <v>19</v>
      </c>
      <c r="D1532" s="1">
        <f>E1532-F1532</f>
        <v>-50</v>
      </c>
      <c r="F1532" s="29">
        <v>50</v>
      </c>
      <c r="H1532" s="1" t="s">
        <v>14</v>
      </c>
      <c r="I1532" s="1" t="s">
        <v>21</v>
      </c>
      <c r="J1532" s="1" t="s">
        <v>16</v>
      </c>
    </row>
    <row r="1533" customHeight="1" outlineLevel="1" collapsed="1" spans="1:6">
      <c r="A1533" s="27"/>
      <c r="B1533" s="28" t="s">
        <v>946</v>
      </c>
      <c r="D1533" s="1">
        <f>SUBTOTAL(9,D1528:D1532)</f>
        <v>313</v>
      </c>
      <c r="F1533" s="29"/>
    </row>
    <row r="1534" hidden="1" customHeight="1" outlineLevel="2" spans="1:4">
      <c r="A1534" s="27">
        <v>45496</v>
      </c>
      <c r="B1534" s="1" t="s">
        <v>947</v>
      </c>
      <c r="C1534" s="1" t="s">
        <v>19</v>
      </c>
      <c r="D1534" s="1">
        <v>7</v>
      </c>
    </row>
    <row r="1535" hidden="1" customHeight="1" outlineLevel="2" spans="1:10">
      <c r="A1535" s="27">
        <v>45505</v>
      </c>
      <c r="B1535" s="1" t="s">
        <v>947</v>
      </c>
      <c r="C1535" s="1" t="s">
        <v>19</v>
      </c>
      <c r="D1535" s="1">
        <f>E1535-F1535</f>
        <v>-7</v>
      </c>
      <c r="F1535" s="29">
        <v>7</v>
      </c>
      <c r="H1535" s="1" t="s">
        <v>14</v>
      </c>
      <c r="I1535" s="1" t="s">
        <v>21</v>
      </c>
      <c r="J1535" s="1" t="s">
        <v>16</v>
      </c>
    </row>
    <row r="1536" customHeight="1" outlineLevel="1" collapsed="1" spans="1:6">
      <c r="A1536" s="27"/>
      <c r="B1536" s="28" t="s">
        <v>948</v>
      </c>
      <c r="D1536" s="1">
        <f>SUBTOTAL(9,D1534:D1535)</f>
        <v>0</v>
      </c>
      <c r="F1536" s="29"/>
    </row>
    <row r="1537" hidden="1" customHeight="1" outlineLevel="2" spans="1:4">
      <c r="A1537" s="27">
        <v>45496</v>
      </c>
      <c r="B1537" s="1" t="s">
        <v>949</v>
      </c>
      <c r="C1537" s="1" t="s">
        <v>19</v>
      </c>
      <c r="D1537" s="1">
        <v>19</v>
      </c>
    </row>
    <row r="1538" customHeight="1" outlineLevel="1" collapsed="1" spans="1:4">
      <c r="A1538" s="27"/>
      <c r="B1538" s="28" t="s">
        <v>950</v>
      </c>
      <c r="D1538" s="1">
        <f>SUBTOTAL(9,D1537)</f>
        <v>19</v>
      </c>
    </row>
    <row r="1539" hidden="1" customHeight="1" outlineLevel="2" spans="1:4">
      <c r="A1539" s="27">
        <v>45496</v>
      </c>
      <c r="B1539" s="1" t="s">
        <v>951</v>
      </c>
      <c r="C1539" s="1" t="s">
        <v>19</v>
      </c>
      <c r="D1539" s="1">
        <v>33</v>
      </c>
    </row>
    <row r="1540" customHeight="1" outlineLevel="1" collapsed="1" spans="1:4">
      <c r="A1540" s="27"/>
      <c r="B1540" s="28" t="s">
        <v>952</v>
      </c>
      <c r="D1540" s="1">
        <f>SUBTOTAL(9,D1539)</f>
        <v>33</v>
      </c>
    </row>
    <row r="1541" hidden="1" customHeight="1" outlineLevel="2" spans="1:4">
      <c r="A1541" s="27">
        <v>45496</v>
      </c>
      <c r="B1541" s="1" t="s">
        <v>953</v>
      </c>
      <c r="C1541" s="1" t="s">
        <v>19</v>
      </c>
      <c r="D1541" s="1">
        <v>19</v>
      </c>
    </row>
    <row r="1542" hidden="1" customHeight="1" outlineLevel="2" spans="1:4">
      <c r="A1542" s="27">
        <v>45496</v>
      </c>
      <c r="B1542" s="1" t="s">
        <v>953</v>
      </c>
      <c r="C1542" s="1" t="s">
        <v>19</v>
      </c>
      <c r="D1542" s="1">
        <v>6</v>
      </c>
    </row>
    <row r="1543" hidden="1" customHeight="1" outlineLevel="2" spans="1:10">
      <c r="A1543" s="27">
        <v>45558</v>
      </c>
      <c r="B1543" s="1" t="s">
        <v>953</v>
      </c>
      <c r="C1543" s="1" t="s">
        <v>19</v>
      </c>
      <c r="D1543" s="1">
        <f>E1543-F1543</f>
        <v>-25</v>
      </c>
      <c r="F1543" s="1">
        <v>25</v>
      </c>
      <c r="H1543" s="1" t="s">
        <v>14</v>
      </c>
      <c r="I1543" s="1" t="s">
        <v>21</v>
      </c>
      <c r="J1543" s="1" t="s">
        <v>16</v>
      </c>
    </row>
    <row r="1544" customHeight="1" outlineLevel="1" collapsed="1" spans="1:4">
      <c r="A1544" s="27"/>
      <c r="B1544" s="28" t="s">
        <v>954</v>
      </c>
      <c r="D1544" s="1">
        <f>SUBTOTAL(9,D1541:D1543)</f>
        <v>0</v>
      </c>
    </row>
    <row r="1545" hidden="1" customHeight="1" outlineLevel="2" spans="1:4">
      <c r="A1545" s="27">
        <v>45496</v>
      </c>
      <c r="B1545" s="1" t="s">
        <v>955</v>
      </c>
      <c r="C1545" s="1" t="s">
        <v>19</v>
      </c>
      <c r="D1545" s="1">
        <v>4</v>
      </c>
    </row>
    <row r="1546" customHeight="1" outlineLevel="1" collapsed="1" spans="1:4">
      <c r="A1546" s="27"/>
      <c r="B1546" s="28" t="s">
        <v>956</v>
      </c>
      <c r="D1546" s="1">
        <f>SUBTOTAL(9,D1545)</f>
        <v>4</v>
      </c>
    </row>
    <row r="1547" hidden="1" customHeight="1" outlineLevel="2" spans="1:4">
      <c r="A1547" s="27">
        <v>45496</v>
      </c>
      <c r="B1547" s="1" t="s">
        <v>957</v>
      </c>
      <c r="C1547" s="1" t="s">
        <v>19</v>
      </c>
      <c r="D1547" s="1">
        <v>11</v>
      </c>
    </row>
    <row r="1548" customHeight="1" outlineLevel="1" collapsed="1" spans="1:4">
      <c r="A1548" s="27"/>
      <c r="B1548" s="28" t="s">
        <v>958</v>
      </c>
      <c r="D1548" s="1">
        <f>SUBTOTAL(9,D1547)</f>
        <v>11</v>
      </c>
    </row>
    <row r="1549" hidden="1" customHeight="1" outlineLevel="2" spans="1:4">
      <c r="A1549" s="27">
        <v>45496</v>
      </c>
      <c r="B1549" s="1" t="s">
        <v>959</v>
      </c>
      <c r="C1549" s="1" t="s">
        <v>19</v>
      </c>
      <c r="D1549" s="1">
        <v>5</v>
      </c>
    </row>
    <row r="1550" customHeight="1" outlineLevel="1" collapsed="1" spans="1:4">
      <c r="A1550" s="27"/>
      <c r="B1550" s="28" t="s">
        <v>960</v>
      </c>
      <c r="D1550" s="1">
        <f>SUBTOTAL(9,D1549)</f>
        <v>5</v>
      </c>
    </row>
    <row r="1551" hidden="1" customHeight="1" outlineLevel="2" spans="1:4">
      <c r="A1551" s="27">
        <v>45496</v>
      </c>
      <c r="B1551" s="1" t="s">
        <v>961</v>
      </c>
      <c r="C1551" s="1" t="s">
        <v>19</v>
      </c>
      <c r="D1551" s="1">
        <v>17</v>
      </c>
    </row>
    <row r="1552" customHeight="1" outlineLevel="1" collapsed="1" spans="1:4">
      <c r="A1552" s="27"/>
      <c r="B1552" s="28" t="s">
        <v>962</v>
      </c>
      <c r="D1552" s="1">
        <f>SUBTOTAL(9,D1551)</f>
        <v>17</v>
      </c>
    </row>
    <row r="1553" hidden="1" customHeight="1" outlineLevel="2" spans="1:4">
      <c r="A1553" s="27">
        <v>45496</v>
      </c>
      <c r="B1553" s="1" t="s">
        <v>963</v>
      </c>
      <c r="C1553" s="1" t="s">
        <v>19</v>
      </c>
      <c r="D1553" s="1">
        <v>9</v>
      </c>
    </row>
    <row r="1554" customHeight="1" outlineLevel="1" collapsed="1" spans="1:4">
      <c r="A1554" s="27"/>
      <c r="B1554" s="28" t="s">
        <v>964</v>
      </c>
      <c r="D1554" s="1">
        <f>SUBTOTAL(9,D1553)</f>
        <v>9</v>
      </c>
    </row>
    <row r="1555" hidden="1" customHeight="1" outlineLevel="2" spans="1:4">
      <c r="A1555" s="27">
        <v>45496</v>
      </c>
      <c r="B1555" s="1" t="s">
        <v>965</v>
      </c>
      <c r="C1555" s="1" t="s">
        <v>19</v>
      </c>
      <c r="D1555" s="1">
        <v>80</v>
      </c>
    </row>
    <row r="1556" customHeight="1" outlineLevel="1" collapsed="1" spans="1:4">
      <c r="A1556" s="27"/>
      <c r="B1556" s="28" t="s">
        <v>966</v>
      </c>
      <c r="D1556" s="1">
        <f>SUBTOTAL(9,D1555)</f>
        <v>80</v>
      </c>
    </row>
    <row r="1557" hidden="1" customHeight="1" outlineLevel="2" spans="1:4">
      <c r="A1557" s="27">
        <v>45496</v>
      </c>
      <c r="B1557" s="1" t="s">
        <v>967</v>
      </c>
      <c r="C1557" s="1" t="s">
        <v>19</v>
      </c>
      <c r="D1557" s="1">
        <v>12</v>
      </c>
    </row>
    <row r="1558" customHeight="1" outlineLevel="1" collapsed="1" spans="1:4">
      <c r="A1558" s="27"/>
      <c r="B1558" s="28" t="s">
        <v>968</v>
      </c>
      <c r="D1558" s="1">
        <f>SUBTOTAL(9,D1557)</f>
        <v>12</v>
      </c>
    </row>
    <row r="1559" hidden="1" customHeight="1" outlineLevel="2" spans="1:4">
      <c r="A1559" s="27">
        <v>45496</v>
      </c>
      <c r="B1559" s="1" t="s">
        <v>969</v>
      </c>
      <c r="C1559" s="1" t="s">
        <v>19</v>
      </c>
      <c r="D1559" s="1">
        <v>136</v>
      </c>
    </row>
    <row r="1560" customHeight="1" outlineLevel="1" collapsed="1" spans="1:4">
      <c r="A1560" s="27"/>
      <c r="B1560" s="28" t="s">
        <v>970</v>
      </c>
      <c r="D1560" s="1">
        <f>SUBTOTAL(9,D1559)</f>
        <v>136</v>
      </c>
    </row>
    <row r="1561" hidden="1" customHeight="1" outlineLevel="2" spans="1:4">
      <c r="A1561" s="27">
        <v>45496</v>
      </c>
      <c r="B1561" s="1" t="s">
        <v>971</v>
      </c>
      <c r="C1561" s="1" t="s">
        <v>19</v>
      </c>
      <c r="D1561" s="1">
        <v>4</v>
      </c>
    </row>
    <row r="1562" customHeight="1" outlineLevel="1" collapsed="1" spans="1:4">
      <c r="A1562" s="27"/>
      <c r="B1562" s="28" t="s">
        <v>972</v>
      </c>
      <c r="D1562" s="1">
        <f>SUBTOTAL(9,D1561)</f>
        <v>4</v>
      </c>
    </row>
    <row r="1563" hidden="1" customHeight="1" outlineLevel="2" spans="1:4">
      <c r="A1563" s="27">
        <v>45496</v>
      </c>
      <c r="B1563" s="1" t="s">
        <v>973</v>
      </c>
      <c r="C1563" s="1" t="s">
        <v>19</v>
      </c>
      <c r="D1563" s="1">
        <v>61</v>
      </c>
    </row>
    <row r="1564" customHeight="1" outlineLevel="1" collapsed="1" spans="1:4">
      <c r="A1564" s="27"/>
      <c r="B1564" s="28" t="s">
        <v>974</v>
      </c>
      <c r="D1564" s="1">
        <f>SUBTOTAL(9,D1563)</f>
        <v>61</v>
      </c>
    </row>
    <row r="1565" hidden="1" customHeight="1" outlineLevel="2" spans="1:4">
      <c r="A1565" s="27">
        <v>45496</v>
      </c>
      <c r="B1565" s="1" t="s">
        <v>975</v>
      </c>
      <c r="C1565" s="1" t="s">
        <v>19</v>
      </c>
      <c r="D1565" s="1">
        <v>160</v>
      </c>
    </row>
    <row r="1566" customHeight="1" outlineLevel="1" collapsed="1" spans="1:4">
      <c r="A1566" s="27"/>
      <c r="B1566" s="28" t="s">
        <v>976</v>
      </c>
      <c r="D1566" s="1">
        <f>SUBTOTAL(9,D1565)</f>
        <v>160</v>
      </c>
    </row>
    <row r="1567" hidden="1" customHeight="1" outlineLevel="2" spans="1:4">
      <c r="A1567" s="27">
        <v>45496</v>
      </c>
      <c r="B1567" s="1" t="s">
        <v>977</v>
      </c>
      <c r="C1567" s="1" t="s">
        <v>19</v>
      </c>
      <c r="D1567" s="1">
        <v>8</v>
      </c>
    </row>
    <row r="1568" customHeight="1" outlineLevel="1" collapsed="1" spans="1:4">
      <c r="A1568" s="27"/>
      <c r="B1568" s="28" t="s">
        <v>978</v>
      </c>
      <c r="D1568" s="1">
        <f>SUBTOTAL(9,D1567)</f>
        <v>8</v>
      </c>
    </row>
    <row r="1569" hidden="1" customHeight="1" outlineLevel="2" spans="1:4">
      <c r="A1569" s="27">
        <v>45496</v>
      </c>
      <c r="B1569" s="1" t="s">
        <v>979</v>
      </c>
      <c r="C1569" s="1" t="s">
        <v>19</v>
      </c>
      <c r="D1569" s="1">
        <v>50</v>
      </c>
    </row>
    <row r="1570" hidden="1" customHeight="1" outlineLevel="2" spans="1:10">
      <c r="A1570" s="27">
        <v>45497</v>
      </c>
      <c r="B1570" s="1" t="s">
        <v>979</v>
      </c>
      <c r="C1570" s="1" t="s">
        <v>19</v>
      </c>
      <c r="D1570" s="1">
        <f>E1570-F1570</f>
        <v>-20</v>
      </c>
      <c r="F1570" s="1">
        <v>20</v>
      </c>
      <c r="H1570" s="1" t="s">
        <v>62</v>
      </c>
      <c r="I1570" s="1" t="s">
        <v>88</v>
      </c>
      <c r="J1570" s="1" t="s">
        <v>89</v>
      </c>
    </row>
    <row r="1571" customHeight="1" outlineLevel="1" collapsed="1" spans="1:4">
      <c r="A1571" s="27"/>
      <c r="B1571" s="28" t="s">
        <v>980</v>
      </c>
      <c r="D1571" s="1">
        <f>SUBTOTAL(9,D1569:D1570)</f>
        <v>30</v>
      </c>
    </row>
    <row r="1572" hidden="1" customHeight="1" outlineLevel="2" spans="1:4">
      <c r="A1572" s="27">
        <v>45496</v>
      </c>
      <c r="B1572" s="1" t="s">
        <v>981</v>
      </c>
      <c r="C1572" s="1" t="s">
        <v>19</v>
      </c>
      <c r="D1572" s="1">
        <v>8</v>
      </c>
    </row>
    <row r="1573" customHeight="1" outlineLevel="1" collapsed="1" spans="1:4">
      <c r="A1573" s="27"/>
      <c r="B1573" s="28" t="s">
        <v>982</v>
      </c>
      <c r="D1573" s="1">
        <f>SUBTOTAL(9,D1572)</f>
        <v>8</v>
      </c>
    </row>
    <row r="1574" hidden="1" customHeight="1" outlineLevel="2" spans="1:4">
      <c r="A1574" s="27">
        <v>45496</v>
      </c>
      <c r="B1574" s="1" t="s">
        <v>983</v>
      </c>
      <c r="C1574" s="1" t="s">
        <v>19</v>
      </c>
      <c r="D1574" s="1">
        <v>128</v>
      </c>
    </row>
    <row r="1575" hidden="1" customHeight="1" outlineLevel="2" spans="1:10">
      <c r="A1575" s="27">
        <v>45523</v>
      </c>
      <c r="B1575" s="1" t="s">
        <v>983</v>
      </c>
      <c r="C1575" s="1" t="s">
        <v>19</v>
      </c>
      <c r="D1575" s="1">
        <f>E1575-F1575</f>
        <v>-1</v>
      </c>
      <c r="F1575" s="1">
        <v>1</v>
      </c>
      <c r="H1575" s="1" t="s">
        <v>62</v>
      </c>
      <c r="I1575" s="1" t="s">
        <v>88</v>
      </c>
      <c r="J1575" s="1" t="s">
        <v>89</v>
      </c>
    </row>
    <row r="1576" hidden="1" customHeight="1" outlineLevel="2" spans="1:10">
      <c r="A1576" s="27">
        <v>45525</v>
      </c>
      <c r="B1576" s="1" t="s">
        <v>983</v>
      </c>
      <c r="C1576" s="1" t="s">
        <v>19</v>
      </c>
      <c r="D1576" s="1">
        <f>E1576-F1576</f>
        <v>-3</v>
      </c>
      <c r="F1576" s="1">
        <v>3</v>
      </c>
      <c r="H1576" s="1" t="s">
        <v>62</v>
      </c>
      <c r="I1576" s="1" t="s">
        <v>88</v>
      </c>
      <c r="J1576" s="1" t="s">
        <v>89</v>
      </c>
    </row>
    <row r="1577" customHeight="1" outlineLevel="1" collapsed="1" spans="1:4">
      <c r="A1577" s="27"/>
      <c r="B1577" s="28" t="s">
        <v>984</v>
      </c>
      <c r="D1577" s="1">
        <f>SUBTOTAL(9,D1574:D1576)</f>
        <v>124</v>
      </c>
    </row>
    <row r="1578" hidden="1" customHeight="1" outlineLevel="2" spans="1:4">
      <c r="A1578" s="27">
        <v>45496</v>
      </c>
      <c r="B1578" s="1" t="s">
        <v>985</v>
      </c>
      <c r="C1578" s="1" t="s">
        <v>19</v>
      </c>
      <c r="D1578" s="1">
        <v>15</v>
      </c>
    </row>
    <row r="1579" hidden="1" customHeight="1" outlineLevel="2" spans="1:10">
      <c r="A1579" s="27">
        <v>45524</v>
      </c>
      <c r="B1579" s="1" t="s">
        <v>985</v>
      </c>
      <c r="C1579" s="1" t="s">
        <v>19</v>
      </c>
      <c r="D1579" s="1">
        <f>E1579-F1579</f>
        <v>-4</v>
      </c>
      <c r="F1579" s="1">
        <v>4</v>
      </c>
      <c r="H1579" s="1" t="s">
        <v>62</v>
      </c>
      <c r="I1579" s="1" t="s">
        <v>88</v>
      </c>
      <c r="J1579" s="1" t="s">
        <v>89</v>
      </c>
    </row>
    <row r="1580" customHeight="1" outlineLevel="1" collapsed="1" spans="1:4">
      <c r="A1580" s="27"/>
      <c r="B1580" s="28" t="s">
        <v>986</v>
      </c>
      <c r="D1580" s="1">
        <f>SUBTOTAL(9,D1578:D1579)</f>
        <v>11</v>
      </c>
    </row>
    <row r="1581" hidden="1" customHeight="1" outlineLevel="2" spans="1:4">
      <c r="A1581" s="27">
        <v>45496</v>
      </c>
      <c r="B1581" s="1" t="s">
        <v>987</v>
      </c>
      <c r="C1581" s="1" t="s">
        <v>19</v>
      </c>
      <c r="D1581" s="1">
        <v>742</v>
      </c>
    </row>
    <row r="1582" customHeight="1" outlineLevel="1" collapsed="1" spans="1:4">
      <c r="A1582" s="27"/>
      <c r="B1582" s="28" t="s">
        <v>988</v>
      </c>
      <c r="D1582" s="1">
        <f>SUBTOTAL(9,D1581)</f>
        <v>742</v>
      </c>
    </row>
    <row r="1583" hidden="1" customHeight="1" outlineLevel="2" spans="1:4">
      <c r="A1583" s="27">
        <v>45496</v>
      </c>
      <c r="B1583" s="1" t="s">
        <v>989</v>
      </c>
      <c r="C1583" s="1" t="s">
        <v>19</v>
      </c>
      <c r="D1583" s="1">
        <v>103</v>
      </c>
    </row>
    <row r="1584" customHeight="1" outlineLevel="1" collapsed="1" spans="1:4">
      <c r="A1584" s="27"/>
      <c r="B1584" s="28" t="s">
        <v>990</v>
      </c>
      <c r="D1584" s="1">
        <f>SUBTOTAL(9,D1583)</f>
        <v>103</v>
      </c>
    </row>
    <row r="1585" hidden="1" customHeight="1" outlineLevel="2" spans="1:4">
      <c r="A1585" s="27">
        <v>45496</v>
      </c>
      <c r="B1585" s="1" t="s">
        <v>991</v>
      </c>
      <c r="C1585" s="1" t="s">
        <v>19</v>
      </c>
      <c r="D1585" s="1">
        <v>67</v>
      </c>
    </row>
    <row r="1586" hidden="1" customHeight="1" outlineLevel="2" spans="1:10">
      <c r="A1586" s="27">
        <v>45524</v>
      </c>
      <c r="B1586" s="1" t="s">
        <v>991</v>
      </c>
      <c r="C1586" s="1" t="s">
        <v>19</v>
      </c>
      <c r="D1586" s="1">
        <f>E1586-F1586</f>
        <v>-3</v>
      </c>
      <c r="F1586" s="1">
        <v>3</v>
      </c>
      <c r="H1586" s="1" t="s">
        <v>62</v>
      </c>
      <c r="I1586" s="1" t="s">
        <v>88</v>
      </c>
      <c r="J1586" s="1" t="s">
        <v>89</v>
      </c>
    </row>
    <row r="1587" customHeight="1" outlineLevel="1" collapsed="1" spans="1:4">
      <c r="A1587" s="27"/>
      <c r="B1587" s="28" t="s">
        <v>992</v>
      </c>
      <c r="D1587" s="1">
        <f>SUBTOTAL(9,D1585:D1586)</f>
        <v>64</v>
      </c>
    </row>
    <row r="1588" hidden="1" customHeight="1" outlineLevel="2" spans="1:4">
      <c r="A1588" s="27">
        <v>45496</v>
      </c>
      <c r="B1588" s="1" t="s">
        <v>993</v>
      </c>
      <c r="C1588" s="1" t="s">
        <v>19</v>
      </c>
      <c r="D1588" s="1">
        <v>1</v>
      </c>
    </row>
    <row r="1589" customHeight="1" outlineLevel="1" collapsed="1" spans="1:4">
      <c r="A1589" s="27"/>
      <c r="B1589" s="28" t="s">
        <v>994</v>
      </c>
      <c r="D1589" s="1">
        <f>SUBTOTAL(9,D1588)</f>
        <v>1</v>
      </c>
    </row>
    <row r="1590" hidden="1" customHeight="1" outlineLevel="2" spans="1:4">
      <c r="A1590" s="27">
        <v>45496</v>
      </c>
      <c r="B1590" s="1" t="s">
        <v>995</v>
      </c>
      <c r="C1590" s="1" t="s">
        <v>19</v>
      </c>
      <c r="D1590" s="1">
        <v>21</v>
      </c>
    </row>
    <row r="1591" customHeight="1" outlineLevel="1" collapsed="1" spans="1:4">
      <c r="A1591" s="27"/>
      <c r="B1591" s="28" t="s">
        <v>996</v>
      </c>
      <c r="D1591" s="1">
        <f>SUBTOTAL(9,D1590)</f>
        <v>21</v>
      </c>
    </row>
    <row r="1592" hidden="1" customHeight="1" outlineLevel="2" spans="1:4">
      <c r="A1592" s="27">
        <v>45496</v>
      </c>
      <c r="B1592" s="1" t="s">
        <v>997</v>
      </c>
      <c r="C1592" s="1" t="s">
        <v>19</v>
      </c>
      <c r="D1592" s="1">
        <v>506</v>
      </c>
    </row>
    <row r="1593" hidden="1" customHeight="1" outlineLevel="2" spans="1:4">
      <c r="A1593" s="27">
        <v>45496</v>
      </c>
      <c r="B1593" s="1" t="s">
        <v>997</v>
      </c>
      <c r="C1593" s="1" t="s">
        <v>19</v>
      </c>
      <c r="D1593" s="1">
        <v>70</v>
      </c>
    </row>
    <row r="1594" hidden="1" customHeight="1" outlineLevel="2" spans="1:4">
      <c r="A1594" s="27">
        <v>45496</v>
      </c>
      <c r="B1594" s="1" t="s">
        <v>997</v>
      </c>
      <c r="C1594" s="1" t="s">
        <v>19</v>
      </c>
      <c r="D1594" s="1">
        <v>80</v>
      </c>
    </row>
    <row r="1595" hidden="1" customHeight="1" outlineLevel="2" spans="1:10">
      <c r="A1595" s="27">
        <v>45488</v>
      </c>
      <c r="B1595" s="1" t="s">
        <v>997</v>
      </c>
      <c r="C1595" s="1" t="s">
        <v>19</v>
      </c>
      <c r="D1595" s="1">
        <f>E1595-F1595</f>
        <v>-2</v>
      </c>
      <c r="F1595" s="1">
        <v>2</v>
      </c>
      <c r="H1595" s="1" t="s">
        <v>62</v>
      </c>
      <c r="I1595" s="1" t="s">
        <v>941</v>
      </c>
      <c r="J1595" s="1" t="s">
        <v>890</v>
      </c>
    </row>
    <row r="1596" hidden="1" customHeight="1" outlineLevel="2" spans="1:10">
      <c r="A1596" s="27">
        <v>45497</v>
      </c>
      <c r="B1596" s="1" t="s">
        <v>997</v>
      </c>
      <c r="C1596" s="1" t="s">
        <v>19</v>
      </c>
      <c r="D1596" s="1">
        <f>E1596-F1596</f>
        <v>-40</v>
      </c>
      <c r="F1596" s="1">
        <v>40</v>
      </c>
      <c r="H1596" s="1" t="s">
        <v>62</v>
      </c>
      <c r="I1596" s="1" t="s">
        <v>88</v>
      </c>
      <c r="J1596" s="1" t="s">
        <v>89</v>
      </c>
    </row>
    <row r="1597" hidden="1" customHeight="1" outlineLevel="2" spans="1:10">
      <c r="A1597" s="27">
        <v>45505</v>
      </c>
      <c r="B1597" s="1" t="s">
        <v>997</v>
      </c>
      <c r="C1597" s="1" t="s">
        <v>19</v>
      </c>
      <c r="D1597" s="1">
        <f>E1597-F1597</f>
        <v>-70</v>
      </c>
      <c r="F1597" s="29">
        <v>70</v>
      </c>
      <c r="H1597" s="1" t="s">
        <v>14</v>
      </c>
      <c r="I1597" s="1" t="s">
        <v>21</v>
      </c>
      <c r="J1597" s="1" t="s">
        <v>16</v>
      </c>
    </row>
    <row r="1598" hidden="1" customHeight="1" outlineLevel="2" spans="1:10">
      <c r="A1598" s="27">
        <v>45558</v>
      </c>
      <c r="B1598" s="1" t="s">
        <v>997</v>
      </c>
      <c r="C1598" s="1" t="s">
        <v>19</v>
      </c>
      <c r="D1598" s="1">
        <f>E1598-F1598</f>
        <v>-200</v>
      </c>
      <c r="F1598" s="1">
        <v>200</v>
      </c>
      <c r="H1598" s="1" t="s">
        <v>14</v>
      </c>
      <c r="I1598" s="1" t="s">
        <v>21</v>
      </c>
      <c r="J1598" s="1" t="s">
        <v>16</v>
      </c>
    </row>
    <row r="1599" customHeight="1" outlineLevel="1" collapsed="1" spans="1:4">
      <c r="A1599" s="27"/>
      <c r="B1599" s="28" t="s">
        <v>998</v>
      </c>
      <c r="D1599" s="1">
        <f>SUBTOTAL(9,D1592:D1598)</f>
        <v>344</v>
      </c>
    </row>
    <row r="1600" hidden="1" customHeight="1" outlineLevel="2" spans="1:4">
      <c r="A1600" s="27">
        <v>45496</v>
      </c>
      <c r="B1600" s="1" t="s">
        <v>999</v>
      </c>
      <c r="C1600" s="1" t="s">
        <v>19</v>
      </c>
      <c r="D1600" s="1">
        <v>92</v>
      </c>
    </row>
    <row r="1601" customHeight="1" outlineLevel="1" collapsed="1" spans="1:4">
      <c r="A1601" s="27"/>
      <c r="B1601" s="28" t="s">
        <v>1000</v>
      </c>
      <c r="D1601" s="1">
        <f>SUBTOTAL(9,D1600)</f>
        <v>92</v>
      </c>
    </row>
    <row r="1602" hidden="1" customHeight="1" outlineLevel="2" spans="1:4">
      <c r="A1602" s="27">
        <v>45496</v>
      </c>
      <c r="B1602" s="1" t="s">
        <v>1001</v>
      </c>
      <c r="C1602" s="1" t="s">
        <v>19</v>
      </c>
      <c r="D1602" s="1">
        <v>30</v>
      </c>
    </row>
    <row r="1603" hidden="1" customHeight="1" outlineLevel="2" spans="1:10">
      <c r="A1603" s="27">
        <v>45559</v>
      </c>
      <c r="B1603" s="1" t="s">
        <v>1001</v>
      </c>
      <c r="C1603" s="1" t="s">
        <v>19</v>
      </c>
      <c r="D1603" s="1">
        <f>E1603-F1603</f>
        <v>-2</v>
      </c>
      <c r="F1603" s="1">
        <v>2</v>
      </c>
      <c r="H1603" s="1" t="s">
        <v>62</v>
      </c>
      <c r="I1603" s="1" t="s">
        <v>88</v>
      </c>
      <c r="J1603" s="1" t="s">
        <v>89</v>
      </c>
    </row>
    <row r="1604" customHeight="1" outlineLevel="1" collapsed="1" spans="1:4">
      <c r="A1604" s="27"/>
      <c r="B1604" s="28" t="s">
        <v>1002</v>
      </c>
      <c r="D1604" s="1">
        <f>SUBTOTAL(9,D1602:D1603)</f>
        <v>28</v>
      </c>
    </row>
    <row r="1605" hidden="1" customHeight="1" outlineLevel="2" spans="1:11">
      <c r="A1605" s="27">
        <v>45490</v>
      </c>
      <c r="B1605" s="1" t="s">
        <v>1003</v>
      </c>
      <c r="C1605" s="1" t="s">
        <v>802</v>
      </c>
      <c r="D1605" s="1">
        <f>E1605-F1605</f>
        <v>57</v>
      </c>
      <c r="E1605" s="1">
        <v>57</v>
      </c>
      <c r="G1605" s="1" t="s">
        <v>20</v>
      </c>
      <c r="K1605" s="1" t="s">
        <v>53</v>
      </c>
    </row>
    <row r="1606" hidden="1" customHeight="1" outlineLevel="2" spans="1:10">
      <c r="A1606" s="27">
        <v>45493</v>
      </c>
      <c r="B1606" s="1" t="s">
        <v>1003</v>
      </c>
      <c r="C1606" s="1" t="s">
        <v>802</v>
      </c>
      <c r="D1606" s="1">
        <f>E1606-F1606</f>
        <v>-57</v>
      </c>
      <c r="F1606" s="1">
        <v>57</v>
      </c>
      <c r="H1606" s="1" t="s">
        <v>14</v>
      </c>
      <c r="I1606" s="1" t="s">
        <v>21</v>
      </c>
      <c r="J1606" s="1" t="s">
        <v>16</v>
      </c>
    </row>
    <row r="1607" customHeight="1" outlineLevel="1" collapsed="1" spans="1:4">
      <c r="A1607" s="27"/>
      <c r="B1607" s="28" t="s">
        <v>1004</v>
      </c>
      <c r="D1607" s="1">
        <f>SUBTOTAL(9,D1605:D1606)</f>
        <v>0</v>
      </c>
    </row>
    <row r="1608" hidden="1" customHeight="1" outlineLevel="2" spans="1:4">
      <c r="A1608" s="27">
        <v>45496</v>
      </c>
      <c r="B1608" s="1" t="s">
        <v>1005</v>
      </c>
      <c r="C1608" s="1" t="s">
        <v>12</v>
      </c>
      <c r="D1608" s="1">
        <v>128</v>
      </c>
    </row>
    <row r="1609" hidden="1" customHeight="1" outlineLevel="2" spans="1:11">
      <c r="A1609" s="27">
        <v>45490</v>
      </c>
      <c r="B1609" s="1" t="s">
        <v>1005</v>
      </c>
      <c r="C1609" s="1" t="s">
        <v>802</v>
      </c>
      <c r="D1609" s="1">
        <f>E1609-F1609</f>
        <v>38</v>
      </c>
      <c r="E1609" s="1">
        <v>38</v>
      </c>
      <c r="G1609" s="1" t="s">
        <v>20</v>
      </c>
      <c r="K1609" s="1" t="s">
        <v>53</v>
      </c>
    </row>
    <row r="1610" hidden="1" customHeight="1" outlineLevel="2" spans="1:10">
      <c r="A1610" s="27">
        <v>45505</v>
      </c>
      <c r="B1610" s="1" t="s">
        <v>1005</v>
      </c>
      <c r="C1610" s="1" t="s">
        <v>12</v>
      </c>
      <c r="D1610" s="1">
        <f>E1610-F1610</f>
        <v>-38</v>
      </c>
      <c r="F1610" s="1">
        <v>38</v>
      </c>
      <c r="H1610" s="1" t="s">
        <v>14</v>
      </c>
      <c r="I1610" s="1" t="s">
        <v>21</v>
      </c>
      <c r="J1610" s="1" t="s">
        <v>16</v>
      </c>
    </row>
    <row r="1611" hidden="1" customHeight="1" outlineLevel="2" spans="1:10">
      <c r="A1611" s="27">
        <v>45493</v>
      </c>
      <c r="B1611" s="1" t="s">
        <v>1005</v>
      </c>
      <c r="C1611" s="1" t="s">
        <v>802</v>
      </c>
      <c r="D1611" s="1">
        <f>E1611-F1611</f>
        <v>-38</v>
      </c>
      <c r="F1611" s="1">
        <v>38</v>
      </c>
      <c r="H1611" s="1" t="s">
        <v>14</v>
      </c>
      <c r="I1611" s="1" t="s">
        <v>21</v>
      </c>
      <c r="J1611" s="1" t="s">
        <v>16</v>
      </c>
    </row>
    <row r="1612" hidden="1" customHeight="1" outlineLevel="2" spans="1:10">
      <c r="A1612" s="27">
        <v>45558</v>
      </c>
      <c r="B1612" s="1" t="s">
        <v>1005</v>
      </c>
      <c r="C1612" s="1" t="s">
        <v>19</v>
      </c>
      <c r="D1612" s="1">
        <f>E1612-F1612</f>
        <v>-19</v>
      </c>
      <c r="F1612" s="1">
        <v>19</v>
      </c>
      <c r="H1612" s="1" t="s">
        <v>14</v>
      </c>
      <c r="I1612" s="1" t="s">
        <v>21</v>
      </c>
      <c r="J1612" s="1" t="s">
        <v>16</v>
      </c>
    </row>
    <row r="1613" hidden="1" customHeight="1" outlineLevel="2" spans="1:10">
      <c r="A1613" s="27">
        <v>45607</v>
      </c>
      <c r="B1613" s="1" t="s">
        <v>1005</v>
      </c>
      <c r="C1613" s="1" t="s">
        <v>19</v>
      </c>
      <c r="D1613" s="1">
        <f>E1613-F1613</f>
        <v>-38</v>
      </c>
      <c r="F1613" s="1">
        <v>38</v>
      </c>
      <c r="H1613" s="1" t="s">
        <v>14</v>
      </c>
      <c r="I1613" s="1" t="s">
        <v>21</v>
      </c>
      <c r="J1613" s="1" t="s">
        <v>16</v>
      </c>
    </row>
    <row r="1614" customHeight="1" outlineLevel="1" collapsed="1" spans="1:4">
      <c r="A1614" s="27"/>
      <c r="B1614" s="28" t="s">
        <v>1006</v>
      </c>
      <c r="D1614" s="1">
        <f>SUBTOTAL(9,D1608:D1613)</f>
        <v>33</v>
      </c>
    </row>
    <row r="1615" hidden="1" customHeight="1" outlineLevel="2" spans="1:4">
      <c r="A1615" s="27">
        <v>45496</v>
      </c>
      <c r="B1615" s="1" t="s">
        <v>1007</v>
      </c>
      <c r="C1615" s="1" t="s">
        <v>12</v>
      </c>
      <c r="D1615" s="1">
        <v>10</v>
      </c>
    </row>
    <row r="1616" customHeight="1" outlineLevel="1" collapsed="1" spans="1:4">
      <c r="A1616" s="27"/>
      <c r="B1616" s="28" t="s">
        <v>1008</v>
      </c>
      <c r="D1616" s="1">
        <f>SUBTOTAL(9,D1615)</f>
        <v>10</v>
      </c>
    </row>
    <row r="1617" hidden="1" customHeight="1" outlineLevel="2" spans="1:4">
      <c r="A1617" s="27">
        <v>45496</v>
      </c>
      <c r="B1617" s="1" t="s">
        <v>1009</v>
      </c>
      <c r="C1617" s="1" t="s">
        <v>12</v>
      </c>
      <c r="D1617" s="1">
        <v>33</v>
      </c>
    </row>
    <row r="1618" hidden="1" customHeight="1" outlineLevel="2" spans="1:10">
      <c r="A1618" s="27">
        <v>45537</v>
      </c>
      <c r="B1618" s="1" t="s">
        <v>1009</v>
      </c>
      <c r="C1618" s="1" t="s">
        <v>12</v>
      </c>
      <c r="D1618" s="1">
        <f>E1618-F1618</f>
        <v>-4</v>
      </c>
      <c r="F1618" s="1">
        <v>4</v>
      </c>
      <c r="H1618" s="1" t="s">
        <v>14</v>
      </c>
      <c r="I1618" s="1" t="s">
        <v>21</v>
      </c>
      <c r="J1618" s="1" t="s">
        <v>16</v>
      </c>
    </row>
    <row r="1619" customHeight="1" outlineLevel="1" collapsed="1" spans="1:4">
      <c r="A1619" s="27"/>
      <c r="B1619" s="28" t="s">
        <v>1010</v>
      </c>
      <c r="D1619" s="1">
        <f>SUBTOTAL(9,D1617:D1618)</f>
        <v>29</v>
      </c>
    </row>
    <row r="1620" hidden="1" customHeight="1" outlineLevel="2" spans="1:11">
      <c r="A1620" s="27">
        <v>45490</v>
      </c>
      <c r="B1620" s="1" t="s">
        <v>1011</v>
      </c>
      <c r="C1620" s="1" t="s">
        <v>802</v>
      </c>
      <c r="D1620" s="1">
        <f>E1620-F1620</f>
        <v>120</v>
      </c>
      <c r="E1620" s="1">
        <v>120</v>
      </c>
      <c r="G1620" s="1" t="s">
        <v>20</v>
      </c>
      <c r="K1620" s="1" t="s">
        <v>53</v>
      </c>
    </row>
    <row r="1621" hidden="1" customHeight="1" outlineLevel="2" spans="1:10">
      <c r="A1621" s="27">
        <v>45493</v>
      </c>
      <c r="B1621" s="1" t="s">
        <v>1011</v>
      </c>
      <c r="C1621" s="1" t="s">
        <v>802</v>
      </c>
      <c r="D1621" s="1">
        <f>E1621-F1621</f>
        <v>-120</v>
      </c>
      <c r="F1621" s="1">
        <v>120</v>
      </c>
      <c r="H1621" s="1" t="s">
        <v>14</v>
      </c>
      <c r="I1621" s="1" t="s">
        <v>21</v>
      </c>
      <c r="J1621" s="1" t="s">
        <v>16</v>
      </c>
    </row>
    <row r="1622" customHeight="1" outlineLevel="1" collapsed="1" spans="1:4">
      <c r="A1622" s="27"/>
      <c r="B1622" s="28" t="s">
        <v>1012</v>
      </c>
      <c r="D1622" s="1">
        <f>SUBTOTAL(9,D1620:D1621)</f>
        <v>0</v>
      </c>
    </row>
    <row r="1623" hidden="1" customHeight="1" outlineLevel="2" spans="1:4">
      <c r="A1623" s="27">
        <v>45496</v>
      </c>
      <c r="B1623" s="1" t="s">
        <v>1013</v>
      </c>
      <c r="C1623" s="1" t="s">
        <v>12</v>
      </c>
      <c r="D1623" s="1">
        <v>7</v>
      </c>
    </row>
    <row r="1624" customHeight="1" outlineLevel="1" collapsed="1" spans="1:4">
      <c r="A1624" s="27"/>
      <c r="B1624" s="28" t="s">
        <v>1014</v>
      </c>
      <c r="D1624" s="1">
        <f>SUBTOTAL(9,D1623)</f>
        <v>7</v>
      </c>
    </row>
    <row r="1625" hidden="1" customHeight="1" outlineLevel="2" spans="1:4">
      <c r="A1625" s="27">
        <v>45496</v>
      </c>
      <c r="B1625" s="1" t="s">
        <v>1015</v>
      </c>
      <c r="C1625" s="1" t="s">
        <v>19</v>
      </c>
      <c r="D1625" s="1">
        <v>2</v>
      </c>
    </row>
    <row r="1626" hidden="1" customHeight="1" outlineLevel="2" spans="1:11">
      <c r="A1626" s="27">
        <v>45490</v>
      </c>
      <c r="B1626" s="1" t="s">
        <v>1015</v>
      </c>
      <c r="C1626" s="1" t="s">
        <v>802</v>
      </c>
      <c r="D1626" s="1">
        <f>E1626-F1626</f>
        <v>70</v>
      </c>
      <c r="E1626" s="1">
        <v>70</v>
      </c>
      <c r="G1626" s="1" t="s">
        <v>20</v>
      </c>
      <c r="K1626" s="1" t="s">
        <v>53</v>
      </c>
    </row>
    <row r="1627" hidden="1" customHeight="1" outlineLevel="2" spans="1:10">
      <c r="A1627" s="27">
        <v>45493</v>
      </c>
      <c r="B1627" s="1" t="s">
        <v>1015</v>
      </c>
      <c r="C1627" s="1" t="s">
        <v>802</v>
      </c>
      <c r="D1627" s="1">
        <f>E1627-F1627</f>
        <v>-70</v>
      </c>
      <c r="F1627" s="1">
        <v>70</v>
      </c>
      <c r="H1627" s="1" t="s">
        <v>14</v>
      </c>
      <c r="I1627" s="1" t="s">
        <v>21</v>
      </c>
      <c r="J1627" s="1" t="s">
        <v>16</v>
      </c>
    </row>
    <row r="1628" hidden="1" customHeight="1" outlineLevel="2" spans="1:10">
      <c r="A1628" s="27">
        <v>45525</v>
      </c>
      <c r="B1628" s="1" t="s">
        <v>1015</v>
      </c>
      <c r="C1628" s="1" t="s">
        <v>19</v>
      </c>
      <c r="D1628" s="1">
        <f>E1628-F1628</f>
        <v>-2</v>
      </c>
      <c r="F1628" s="1">
        <v>2</v>
      </c>
      <c r="H1628" s="1" t="s">
        <v>62</v>
      </c>
      <c r="I1628" s="1" t="s">
        <v>88</v>
      </c>
      <c r="J1628" s="1" t="s">
        <v>89</v>
      </c>
    </row>
    <row r="1629" hidden="1" customHeight="1" outlineLevel="2" spans="1:7">
      <c r="A1629" s="27">
        <v>45535</v>
      </c>
      <c r="B1629" s="1" t="s">
        <v>1015</v>
      </c>
      <c r="C1629" s="1" t="s">
        <v>12</v>
      </c>
      <c r="D1629" s="1">
        <f>E1629-F1629</f>
        <v>91</v>
      </c>
      <c r="E1629" s="1">
        <v>91</v>
      </c>
      <c r="G1629" s="1" t="s">
        <v>20</v>
      </c>
    </row>
    <row r="1630" hidden="1" customHeight="1" outlineLevel="2" spans="1:10">
      <c r="A1630" s="27">
        <v>45537</v>
      </c>
      <c r="B1630" s="1" t="s">
        <v>1015</v>
      </c>
      <c r="C1630" s="1" t="s">
        <v>12</v>
      </c>
      <c r="D1630" s="1">
        <f>E1630-F1630</f>
        <v>-91</v>
      </c>
      <c r="F1630" s="1">
        <v>91</v>
      </c>
      <c r="H1630" s="1" t="s">
        <v>14</v>
      </c>
      <c r="I1630" s="1" t="s">
        <v>21</v>
      </c>
      <c r="J1630" s="1" t="s">
        <v>16</v>
      </c>
    </row>
    <row r="1631" customHeight="1" outlineLevel="1" collapsed="1" spans="1:4">
      <c r="A1631" s="27"/>
      <c r="B1631" s="28" t="s">
        <v>1016</v>
      </c>
      <c r="D1631" s="1">
        <f>SUBTOTAL(9,D1625:D1630)</f>
        <v>0</v>
      </c>
    </row>
    <row r="1632" hidden="1" customHeight="1" outlineLevel="2" spans="1:4">
      <c r="A1632" s="27">
        <v>45496</v>
      </c>
      <c r="B1632" s="1" t="s">
        <v>1017</v>
      </c>
      <c r="C1632" s="1" t="s">
        <v>12</v>
      </c>
      <c r="D1632" s="1">
        <v>218</v>
      </c>
    </row>
    <row r="1633" hidden="1" customHeight="1" outlineLevel="2" spans="1:10">
      <c r="A1633" s="27">
        <v>45505</v>
      </c>
      <c r="B1633" s="1" t="s">
        <v>1017</v>
      </c>
      <c r="C1633" s="1" t="s">
        <v>12</v>
      </c>
      <c r="D1633" s="1">
        <f>E1633-F1633</f>
        <v>-61</v>
      </c>
      <c r="F1633" s="1">
        <v>61</v>
      </c>
      <c r="H1633" s="1" t="s">
        <v>14</v>
      </c>
      <c r="I1633" s="1" t="s">
        <v>21</v>
      </c>
      <c r="J1633" s="1" t="s">
        <v>16</v>
      </c>
    </row>
    <row r="1634" customHeight="1" outlineLevel="1" collapsed="1" spans="1:4">
      <c r="A1634" s="27"/>
      <c r="B1634" s="28" t="s">
        <v>1018</v>
      </c>
      <c r="D1634" s="1">
        <f>SUBTOTAL(9,D1632:D1633)</f>
        <v>157</v>
      </c>
    </row>
    <row r="1635" hidden="1" customHeight="1" outlineLevel="2" spans="1:4">
      <c r="A1635" s="27">
        <v>45496</v>
      </c>
      <c r="B1635" s="1" t="s">
        <v>1019</v>
      </c>
      <c r="C1635" s="1" t="s">
        <v>12</v>
      </c>
      <c r="D1635" s="1">
        <v>220</v>
      </c>
    </row>
    <row r="1636" hidden="1" customHeight="1" outlineLevel="2" spans="1:11">
      <c r="A1636" s="27">
        <v>45490</v>
      </c>
      <c r="B1636" s="1" t="s">
        <v>1019</v>
      </c>
      <c r="C1636" s="1" t="s">
        <v>802</v>
      </c>
      <c r="D1636" s="1">
        <f>E1636-F1636</f>
        <v>40</v>
      </c>
      <c r="E1636" s="1">
        <v>40</v>
      </c>
      <c r="G1636" s="1" t="s">
        <v>20</v>
      </c>
      <c r="K1636" s="1" t="s">
        <v>53</v>
      </c>
    </row>
    <row r="1637" hidden="1" customHeight="1" outlineLevel="2" spans="1:10">
      <c r="A1637" s="27">
        <v>45503</v>
      </c>
      <c r="B1637" s="1" t="s">
        <v>1019</v>
      </c>
      <c r="C1637" s="1" t="s">
        <v>12</v>
      </c>
      <c r="D1637" s="1">
        <f>E1637-F1637</f>
        <v>-3</v>
      </c>
      <c r="F1637" s="1">
        <v>3</v>
      </c>
      <c r="H1637" s="1" t="s">
        <v>38</v>
      </c>
      <c r="I1637" s="1" t="s">
        <v>154</v>
      </c>
      <c r="J1637" s="1" t="s">
        <v>151</v>
      </c>
    </row>
    <row r="1638" hidden="1" customHeight="1" outlineLevel="2" spans="1:10">
      <c r="A1638" s="27">
        <v>45493</v>
      </c>
      <c r="B1638" s="1" t="s">
        <v>1019</v>
      </c>
      <c r="C1638" s="1" t="s">
        <v>802</v>
      </c>
      <c r="D1638" s="1">
        <f>E1638-F1638</f>
        <v>-40</v>
      </c>
      <c r="F1638" s="1">
        <v>40</v>
      </c>
      <c r="H1638" s="1" t="s">
        <v>14</v>
      </c>
      <c r="I1638" s="1" t="s">
        <v>21</v>
      </c>
      <c r="J1638" s="1" t="s">
        <v>16</v>
      </c>
    </row>
    <row r="1639" customHeight="1" outlineLevel="1" collapsed="1" spans="1:4">
      <c r="A1639" s="27"/>
      <c r="B1639" s="28" t="s">
        <v>1020</v>
      </c>
      <c r="D1639" s="1">
        <f>SUBTOTAL(9,D1635:D1638)</f>
        <v>217</v>
      </c>
    </row>
    <row r="1640" hidden="1" customHeight="1" outlineLevel="2" spans="1:4">
      <c r="A1640" s="27">
        <v>45496</v>
      </c>
      <c r="B1640" s="1" t="s">
        <v>1021</v>
      </c>
      <c r="C1640" s="1" t="s">
        <v>12</v>
      </c>
      <c r="D1640" s="1">
        <v>11</v>
      </c>
    </row>
    <row r="1641" hidden="1" customHeight="1" outlineLevel="2" spans="1:10">
      <c r="A1641" s="27">
        <v>45505</v>
      </c>
      <c r="B1641" s="1" t="s">
        <v>1021</v>
      </c>
      <c r="C1641" s="1" t="s">
        <v>12</v>
      </c>
      <c r="D1641" s="1">
        <f>E1641-F1641</f>
        <v>-11</v>
      </c>
      <c r="F1641" s="1">
        <v>11</v>
      </c>
      <c r="H1641" s="1" t="s">
        <v>14</v>
      </c>
      <c r="I1641" s="1" t="s">
        <v>21</v>
      </c>
      <c r="J1641" s="1" t="s">
        <v>16</v>
      </c>
    </row>
    <row r="1642" hidden="1" customHeight="1" outlineLevel="2" spans="1:7">
      <c r="A1642" s="27">
        <v>45535</v>
      </c>
      <c r="B1642" s="1" t="s">
        <v>1021</v>
      </c>
      <c r="C1642" s="1" t="s">
        <v>12</v>
      </c>
      <c r="D1642" s="1">
        <f>E1642-F1642</f>
        <v>40</v>
      </c>
      <c r="E1642" s="1">
        <v>40</v>
      </c>
      <c r="G1642" s="1" t="s">
        <v>20</v>
      </c>
    </row>
    <row r="1643" hidden="1" customHeight="1" outlineLevel="2" spans="1:10">
      <c r="A1643" s="27">
        <v>45537</v>
      </c>
      <c r="B1643" s="1" t="s">
        <v>1021</v>
      </c>
      <c r="C1643" s="1" t="s">
        <v>12</v>
      </c>
      <c r="D1643" s="1">
        <f>E1643-F1643</f>
        <v>-40</v>
      </c>
      <c r="F1643" s="1">
        <v>40</v>
      </c>
      <c r="H1643" s="1" t="s">
        <v>14</v>
      </c>
      <c r="I1643" s="1" t="s">
        <v>21</v>
      </c>
      <c r="J1643" s="1" t="s">
        <v>16</v>
      </c>
    </row>
    <row r="1644" customHeight="1" outlineLevel="1" collapsed="1" spans="1:4">
      <c r="A1644" s="27"/>
      <c r="B1644" s="28" t="s">
        <v>1022</v>
      </c>
      <c r="D1644" s="1">
        <f>SUBTOTAL(9,D1640:D1643)</f>
        <v>0</v>
      </c>
    </row>
    <row r="1645" hidden="1" customHeight="1" outlineLevel="2" spans="1:4">
      <c r="A1645" s="27">
        <v>45496</v>
      </c>
      <c r="B1645" s="1" t="s">
        <v>1023</v>
      </c>
      <c r="C1645" s="1" t="s">
        <v>12</v>
      </c>
      <c r="D1645" s="1">
        <v>100</v>
      </c>
    </row>
    <row r="1646" hidden="1" customHeight="1" outlineLevel="2" spans="1:10">
      <c r="A1646" s="27">
        <v>45505</v>
      </c>
      <c r="B1646" s="1" t="s">
        <v>1023</v>
      </c>
      <c r="C1646" s="1" t="s">
        <v>12</v>
      </c>
      <c r="D1646" s="1">
        <f>E1646-F1646</f>
        <v>-37</v>
      </c>
      <c r="F1646" s="1">
        <v>37</v>
      </c>
      <c r="H1646" s="1" t="s">
        <v>14</v>
      </c>
      <c r="I1646" s="1" t="s">
        <v>21</v>
      </c>
      <c r="J1646" s="1" t="s">
        <v>16</v>
      </c>
    </row>
    <row r="1647" customHeight="1" outlineLevel="1" collapsed="1" spans="1:4">
      <c r="A1647" s="27"/>
      <c r="B1647" s="28" t="s">
        <v>1024</v>
      </c>
      <c r="D1647" s="1">
        <f>SUBTOTAL(9,D1645:D1646)</f>
        <v>63</v>
      </c>
    </row>
    <row r="1648" hidden="1" customHeight="1" outlineLevel="2" spans="1:4">
      <c r="A1648" s="27">
        <v>45496</v>
      </c>
      <c r="B1648" s="1" t="s">
        <v>1025</v>
      </c>
      <c r="C1648" s="1" t="s">
        <v>19</v>
      </c>
      <c r="D1648" s="1">
        <v>15</v>
      </c>
    </row>
    <row r="1649" customHeight="1" outlineLevel="1" collapsed="1" spans="1:4">
      <c r="A1649" s="27"/>
      <c r="B1649" s="28" t="s">
        <v>1026</v>
      </c>
      <c r="D1649" s="1">
        <f>SUBTOTAL(9,D1648)</f>
        <v>15</v>
      </c>
    </row>
    <row r="1650" hidden="1" customHeight="1" outlineLevel="2" spans="1:7">
      <c r="A1650" s="27">
        <v>45555</v>
      </c>
      <c r="B1650" s="1" t="s">
        <v>1027</v>
      </c>
      <c r="C1650" s="1" t="s">
        <v>28</v>
      </c>
      <c r="D1650" s="1">
        <f>E1650-F1650</f>
        <v>150</v>
      </c>
      <c r="E1650" s="1">
        <v>150</v>
      </c>
      <c r="G1650" s="1" t="s">
        <v>725</v>
      </c>
    </row>
    <row r="1651" hidden="1" customHeight="1" outlineLevel="2" spans="1:10">
      <c r="A1651" s="27">
        <v>45558</v>
      </c>
      <c r="B1651" s="1" t="s">
        <v>1027</v>
      </c>
      <c r="C1651" s="1" t="s">
        <v>28</v>
      </c>
      <c r="D1651" s="1">
        <f>E1651-F1651</f>
        <v>-150</v>
      </c>
      <c r="F1651" s="1">
        <v>150</v>
      </c>
      <c r="H1651" s="1" t="s">
        <v>14</v>
      </c>
      <c r="I1651" s="1" t="s">
        <v>15</v>
      </c>
      <c r="J1651" s="1" t="s">
        <v>16</v>
      </c>
    </row>
    <row r="1652" customHeight="1" outlineLevel="1" collapsed="1" spans="1:4">
      <c r="A1652" s="27"/>
      <c r="B1652" s="28" t="s">
        <v>1028</v>
      </c>
      <c r="D1652" s="1">
        <f>SUBTOTAL(9,D1650:D1651)</f>
        <v>0</v>
      </c>
    </row>
    <row r="1653" hidden="1" customHeight="1" outlineLevel="2" spans="1:4">
      <c r="A1653" s="27">
        <v>45496</v>
      </c>
      <c r="B1653" s="1" t="s">
        <v>1029</v>
      </c>
      <c r="C1653" s="1" t="s">
        <v>12</v>
      </c>
      <c r="D1653" s="1">
        <v>40</v>
      </c>
    </row>
    <row r="1654" hidden="1" customHeight="1" outlineLevel="2" spans="1:10">
      <c r="A1654" s="27">
        <v>45506</v>
      </c>
      <c r="B1654" s="1" t="s">
        <v>1029</v>
      </c>
      <c r="C1654" s="1" t="s">
        <v>12</v>
      </c>
      <c r="D1654" s="1">
        <f>E1654-F1654</f>
        <v>-40</v>
      </c>
      <c r="F1654" s="1">
        <v>40</v>
      </c>
      <c r="H1654" s="1" t="s">
        <v>732</v>
      </c>
      <c r="I1654" s="1" t="s">
        <v>63</v>
      </c>
      <c r="J1654" s="1" t="s">
        <v>64</v>
      </c>
    </row>
    <row r="1655" customHeight="1" outlineLevel="1" collapsed="1" spans="1:4">
      <c r="A1655" s="27"/>
      <c r="B1655" s="28" t="s">
        <v>1030</v>
      </c>
      <c r="D1655" s="1">
        <f>SUBTOTAL(9,D1653:D1654)</f>
        <v>0</v>
      </c>
    </row>
    <row r="1656" hidden="1" customHeight="1" outlineLevel="2" spans="1:4">
      <c r="A1656" s="27">
        <v>45496</v>
      </c>
      <c r="B1656" s="1" t="s">
        <v>1031</v>
      </c>
      <c r="C1656" s="1" t="s">
        <v>12</v>
      </c>
      <c r="D1656" s="1">
        <v>1</v>
      </c>
    </row>
    <row r="1657" hidden="1" customHeight="1" outlineLevel="2" spans="1:11">
      <c r="A1657" s="27">
        <v>45490</v>
      </c>
      <c r="B1657" s="1" t="s">
        <v>1031</v>
      </c>
      <c r="C1657" s="1" t="s">
        <v>802</v>
      </c>
      <c r="D1657" s="1">
        <f>E1657-F1657</f>
        <v>60</v>
      </c>
      <c r="E1657" s="1">
        <v>60</v>
      </c>
      <c r="G1657" s="1" t="s">
        <v>20</v>
      </c>
      <c r="K1657" s="1" t="s">
        <v>53</v>
      </c>
    </row>
    <row r="1658" hidden="1" customHeight="1" outlineLevel="2" spans="1:10">
      <c r="A1658" s="27">
        <v>45493</v>
      </c>
      <c r="B1658" s="1" t="s">
        <v>1031</v>
      </c>
      <c r="C1658" s="1" t="s">
        <v>802</v>
      </c>
      <c r="D1658" s="1">
        <f>E1658-F1658</f>
        <v>-60</v>
      </c>
      <c r="F1658" s="1">
        <v>60</v>
      </c>
      <c r="H1658" s="1" t="s">
        <v>14</v>
      </c>
      <c r="I1658" s="1" t="s">
        <v>21</v>
      </c>
      <c r="J1658" s="1" t="s">
        <v>16</v>
      </c>
    </row>
    <row r="1659" hidden="1" customHeight="1" outlineLevel="2" spans="1:10">
      <c r="A1659" s="27">
        <v>45525</v>
      </c>
      <c r="B1659" s="1" t="s">
        <v>1031</v>
      </c>
      <c r="C1659" s="1" t="s">
        <v>19</v>
      </c>
      <c r="D1659" s="1">
        <f>E1659-F1659</f>
        <v>-1</v>
      </c>
      <c r="F1659" s="1">
        <v>1</v>
      </c>
      <c r="H1659" s="1" t="s">
        <v>62</v>
      </c>
      <c r="I1659" s="1" t="s">
        <v>88</v>
      </c>
      <c r="J1659" s="1" t="s">
        <v>89</v>
      </c>
    </row>
    <row r="1660" customHeight="1" outlineLevel="1" collapsed="1" spans="1:4">
      <c r="A1660" s="27"/>
      <c r="B1660" s="28" t="s">
        <v>1032</v>
      </c>
      <c r="D1660" s="1">
        <f>SUBTOTAL(9,D1656:D1659)</f>
        <v>0</v>
      </c>
    </row>
    <row r="1661" hidden="1" customHeight="1" outlineLevel="2" spans="1:4">
      <c r="A1661" s="27">
        <v>45496</v>
      </c>
      <c r="B1661" s="1" t="s">
        <v>1033</v>
      </c>
      <c r="C1661" s="1" t="s">
        <v>12</v>
      </c>
      <c r="D1661" s="1">
        <v>4</v>
      </c>
    </row>
    <row r="1662" hidden="1" customHeight="1" outlineLevel="2" spans="1:11">
      <c r="A1662" s="27">
        <v>45490</v>
      </c>
      <c r="B1662" s="1" t="s">
        <v>1033</v>
      </c>
      <c r="C1662" s="1" t="s">
        <v>802</v>
      </c>
      <c r="D1662" s="1">
        <f>E1662-F1662</f>
        <v>47</v>
      </c>
      <c r="E1662" s="1">
        <v>47</v>
      </c>
      <c r="G1662" s="1" t="s">
        <v>20</v>
      </c>
      <c r="K1662" s="1" t="s">
        <v>53</v>
      </c>
    </row>
    <row r="1663" hidden="1" customHeight="1" outlineLevel="2" spans="1:10">
      <c r="A1663" s="27">
        <v>45493</v>
      </c>
      <c r="B1663" s="1" t="s">
        <v>1033</v>
      </c>
      <c r="C1663" s="1" t="s">
        <v>802</v>
      </c>
      <c r="D1663" s="1">
        <f>E1663-F1663</f>
        <v>-47</v>
      </c>
      <c r="F1663" s="1">
        <v>47</v>
      </c>
      <c r="H1663" s="1" t="s">
        <v>14</v>
      </c>
      <c r="I1663" s="1" t="s">
        <v>21</v>
      </c>
      <c r="J1663" s="1" t="s">
        <v>16</v>
      </c>
    </row>
    <row r="1664" hidden="1" customHeight="1" outlineLevel="2" spans="1:10">
      <c r="A1664" s="27">
        <v>45595</v>
      </c>
      <c r="B1664" s="1" t="s">
        <v>1033</v>
      </c>
      <c r="C1664" s="1" t="s">
        <v>12</v>
      </c>
      <c r="D1664" s="1">
        <f>E1664-F1664</f>
        <v>-4</v>
      </c>
      <c r="F1664" s="1">
        <v>4</v>
      </c>
      <c r="H1664" s="1" t="s">
        <v>62</v>
      </c>
      <c r="I1664" s="1" t="s">
        <v>88</v>
      </c>
      <c r="J1664" s="1" t="s">
        <v>89</v>
      </c>
    </row>
    <row r="1665" customHeight="1" outlineLevel="1" collapsed="1" spans="1:4">
      <c r="A1665" s="27"/>
      <c r="B1665" s="28" t="s">
        <v>1034</v>
      </c>
      <c r="D1665" s="1">
        <f>SUBTOTAL(9,D1661:D1664)</f>
        <v>0</v>
      </c>
    </row>
    <row r="1666" hidden="1" customHeight="1" outlineLevel="2" spans="1:7">
      <c r="A1666" s="27">
        <v>45506</v>
      </c>
      <c r="B1666" s="1" t="s">
        <v>1035</v>
      </c>
      <c r="C1666" s="1" t="s">
        <v>12</v>
      </c>
      <c r="D1666" s="1">
        <f>E1666-F1666</f>
        <v>40</v>
      </c>
      <c r="E1666" s="1">
        <v>40</v>
      </c>
      <c r="G1666" s="1" t="s">
        <v>20</v>
      </c>
    </row>
    <row r="1667" customHeight="1" outlineLevel="1" collapsed="1" spans="1:4">
      <c r="A1667" s="27"/>
      <c r="B1667" s="28" t="s">
        <v>1036</v>
      </c>
      <c r="D1667" s="1">
        <f>SUBTOTAL(9,D1666)</f>
        <v>40</v>
      </c>
    </row>
    <row r="1668" hidden="1" customHeight="1" outlineLevel="2" spans="1:7">
      <c r="A1668" s="27">
        <v>45624</v>
      </c>
      <c r="B1668" s="1" t="s">
        <v>1037</v>
      </c>
      <c r="C1668" s="1" t="s">
        <v>12</v>
      </c>
      <c r="D1668" s="1">
        <f>E1668-F1668</f>
        <v>20</v>
      </c>
      <c r="E1668" s="1">
        <v>20</v>
      </c>
      <c r="G1668" s="1" t="s">
        <v>13</v>
      </c>
    </row>
    <row r="1669" hidden="1" customHeight="1" outlineLevel="2" spans="1:10">
      <c r="A1669" s="27">
        <v>45627</v>
      </c>
      <c r="B1669" s="1" t="s">
        <v>1037</v>
      </c>
      <c r="C1669" s="1" t="s">
        <v>12</v>
      </c>
      <c r="D1669" s="1">
        <f>E1669-F1669</f>
        <v>-20</v>
      </c>
      <c r="F1669" s="1">
        <v>20</v>
      </c>
      <c r="H1669" s="1" t="s">
        <v>14</v>
      </c>
      <c r="I1669" s="1" t="s">
        <v>21</v>
      </c>
      <c r="J1669" s="1" t="s">
        <v>16</v>
      </c>
    </row>
    <row r="1670" customHeight="1" outlineLevel="1" collapsed="1" spans="1:4">
      <c r="A1670" s="27"/>
      <c r="B1670" s="28" t="s">
        <v>1038</v>
      </c>
      <c r="D1670" s="1">
        <f>SUBTOTAL(9,D1668:D1669)</f>
        <v>0</v>
      </c>
    </row>
    <row r="1671" hidden="1" customHeight="1" outlineLevel="2" spans="1:4">
      <c r="A1671" s="27">
        <v>45496</v>
      </c>
      <c r="B1671" s="1" t="s">
        <v>1039</v>
      </c>
      <c r="C1671" s="1" t="s">
        <v>19</v>
      </c>
      <c r="D1671" s="1">
        <v>799</v>
      </c>
    </row>
    <row r="1672" customHeight="1" outlineLevel="1" collapsed="1" spans="1:4">
      <c r="A1672" s="27"/>
      <c r="B1672" s="28" t="s">
        <v>1040</v>
      </c>
      <c r="D1672" s="1">
        <f>SUBTOTAL(9,D1671)</f>
        <v>799</v>
      </c>
    </row>
    <row r="1673" hidden="1" customHeight="1" outlineLevel="2" spans="1:4">
      <c r="A1673" s="27">
        <v>45496</v>
      </c>
      <c r="B1673" s="1" t="s">
        <v>1041</v>
      </c>
      <c r="C1673" s="1" t="s">
        <v>19</v>
      </c>
      <c r="D1673" s="1">
        <v>57</v>
      </c>
    </row>
    <row r="1674" hidden="1" customHeight="1" outlineLevel="2" spans="1:10">
      <c r="A1674" s="27">
        <v>45525</v>
      </c>
      <c r="B1674" s="1" t="s">
        <v>1041</v>
      </c>
      <c r="C1674" s="1" t="s">
        <v>19</v>
      </c>
      <c r="D1674" s="1">
        <f>E1674-F1674</f>
        <v>-2</v>
      </c>
      <c r="F1674" s="1">
        <v>2</v>
      </c>
      <c r="H1674" s="1" t="s">
        <v>62</v>
      </c>
      <c r="I1674" s="1" t="s">
        <v>88</v>
      </c>
      <c r="J1674" s="1" t="s">
        <v>89</v>
      </c>
    </row>
    <row r="1675" customHeight="1" outlineLevel="1" collapsed="1" spans="1:4">
      <c r="A1675" s="27"/>
      <c r="B1675" s="28" t="s">
        <v>1042</v>
      </c>
      <c r="D1675" s="1">
        <f>SUBTOTAL(9,D1673:D1674)</f>
        <v>55</v>
      </c>
    </row>
    <row r="1676" hidden="1" customHeight="1" outlineLevel="2" spans="1:4">
      <c r="A1676" s="27">
        <v>45496</v>
      </c>
      <c r="B1676" s="1" t="s">
        <v>1043</v>
      </c>
      <c r="C1676" s="1" t="s">
        <v>19</v>
      </c>
      <c r="D1676" s="1">
        <v>20</v>
      </c>
    </row>
    <row r="1677" customHeight="1" outlineLevel="1" collapsed="1" spans="1:4">
      <c r="A1677" s="27"/>
      <c r="B1677" s="28" t="s">
        <v>1044</v>
      </c>
      <c r="D1677" s="1">
        <f>SUBTOTAL(9,D1676)</f>
        <v>20</v>
      </c>
    </row>
    <row r="1678" hidden="1" customHeight="1" outlineLevel="2" spans="1:4">
      <c r="A1678" s="27">
        <v>45496</v>
      </c>
      <c r="B1678" s="1" t="s">
        <v>1045</v>
      </c>
      <c r="C1678" s="1" t="s">
        <v>19</v>
      </c>
      <c r="D1678" s="1">
        <v>257</v>
      </c>
    </row>
    <row r="1679" customHeight="1" outlineLevel="1" collapsed="1" spans="1:4">
      <c r="A1679" s="27"/>
      <c r="B1679" s="28" t="s">
        <v>1046</v>
      </c>
      <c r="D1679" s="1">
        <f>SUBTOTAL(9,D1678)</f>
        <v>257</v>
      </c>
    </row>
    <row r="1680" hidden="1" customHeight="1" outlineLevel="2" spans="1:4">
      <c r="A1680" s="27">
        <v>45496</v>
      </c>
      <c r="B1680" s="1" t="s">
        <v>1047</v>
      </c>
      <c r="C1680" s="1" t="s">
        <v>19</v>
      </c>
      <c r="D1680" s="1">
        <v>3</v>
      </c>
    </row>
    <row r="1681" hidden="1" customHeight="1" outlineLevel="2" spans="1:10">
      <c r="A1681" s="27">
        <v>45505</v>
      </c>
      <c r="B1681" s="1" t="s">
        <v>1047</v>
      </c>
      <c r="C1681" s="1" t="s">
        <v>19</v>
      </c>
      <c r="D1681" s="1">
        <f>E1681-F1681</f>
        <v>-3</v>
      </c>
      <c r="F1681" s="29">
        <v>3</v>
      </c>
      <c r="H1681" s="1" t="s">
        <v>14</v>
      </c>
      <c r="I1681" s="1" t="s">
        <v>21</v>
      </c>
      <c r="J1681" s="1" t="s">
        <v>16</v>
      </c>
    </row>
    <row r="1682" customHeight="1" outlineLevel="1" collapsed="1" spans="1:6">
      <c r="A1682" s="27"/>
      <c r="B1682" s="28" t="s">
        <v>1048</v>
      </c>
      <c r="D1682" s="1">
        <f>SUBTOTAL(9,D1680:D1681)</f>
        <v>0</v>
      </c>
      <c r="F1682" s="29"/>
    </row>
    <row r="1683" hidden="1" customHeight="1" outlineLevel="2" spans="1:4">
      <c r="A1683" s="27">
        <v>45496</v>
      </c>
      <c r="B1683" s="1" t="s">
        <v>1049</v>
      </c>
      <c r="C1683" s="1" t="s">
        <v>19</v>
      </c>
      <c r="D1683" s="1">
        <v>43</v>
      </c>
    </row>
    <row r="1684" hidden="1" customHeight="1" outlineLevel="2" spans="1:10">
      <c r="A1684" s="27">
        <v>45505</v>
      </c>
      <c r="B1684" s="1" t="s">
        <v>1049</v>
      </c>
      <c r="C1684" s="1" t="s">
        <v>19</v>
      </c>
      <c r="D1684" s="1">
        <f>E1684-F1684</f>
        <v>-43</v>
      </c>
      <c r="F1684" s="29">
        <v>43</v>
      </c>
      <c r="H1684" s="1" t="s">
        <v>14</v>
      </c>
      <c r="I1684" s="1" t="s">
        <v>21</v>
      </c>
      <c r="J1684" s="1" t="s">
        <v>16</v>
      </c>
    </row>
    <row r="1685" customHeight="1" outlineLevel="1" collapsed="1" spans="1:6">
      <c r="A1685" s="27"/>
      <c r="B1685" s="28" t="s">
        <v>1050</v>
      </c>
      <c r="D1685" s="1">
        <f>SUBTOTAL(9,D1683:D1684)</f>
        <v>0</v>
      </c>
      <c r="F1685" s="29"/>
    </row>
    <row r="1686" hidden="1" customHeight="1" outlineLevel="2" spans="1:4">
      <c r="A1686" s="27">
        <v>45496</v>
      </c>
      <c r="B1686" s="1" t="s">
        <v>1051</v>
      </c>
      <c r="C1686" s="1" t="s">
        <v>19</v>
      </c>
      <c r="D1686" s="1">
        <v>3</v>
      </c>
    </row>
    <row r="1687" customHeight="1" outlineLevel="1" collapsed="1" spans="1:4">
      <c r="A1687" s="27"/>
      <c r="B1687" s="28" t="s">
        <v>1052</v>
      </c>
      <c r="D1687" s="1">
        <f>SUBTOTAL(9,D1686)</f>
        <v>3</v>
      </c>
    </row>
    <row r="1688" hidden="1" customHeight="1" outlineLevel="2" spans="1:4">
      <c r="A1688" s="27">
        <v>45496</v>
      </c>
      <c r="B1688" s="1" t="s">
        <v>1053</v>
      </c>
      <c r="C1688" s="1" t="s">
        <v>19</v>
      </c>
      <c r="D1688" s="1">
        <v>9</v>
      </c>
    </row>
    <row r="1689" hidden="1" customHeight="1" outlineLevel="2" spans="1:4">
      <c r="A1689" s="27">
        <v>45496</v>
      </c>
      <c r="B1689" s="1" t="s">
        <v>1053</v>
      </c>
      <c r="C1689" s="1" t="s">
        <v>19</v>
      </c>
      <c r="D1689" s="1">
        <v>10</v>
      </c>
    </row>
    <row r="1690" customHeight="1" outlineLevel="1" collapsed="1" spans="1:4">
      <c r="A1690" s="27"/>
      <c r="B1690" s="28" t="s">
        <v>1054</v>
      </c>
      <c r="D1690" s="1">
        <f>SUBTOTAL(9,D1688:D1689)</f>
        <v>19</v>
      </c>
    </row>
    <row r="1691" hidden="1" customHeight="1" outlineLevel="2" spans="1:4">
      <c r="A1691" s="27">
        <v>45496</v>
      </c>
      <c r="B1691" s="1" t="s">
        <v>1055</v>
      </c>
      <c r="C1691" s="1" t="s">
        <v>19</v>
      </c>
      <c r="D1691" s="1">
        <v>2</v>
      </c>
    </row>
    <row r="1692" customHeight="1" outlineLevel="1" collapsed="1" spans="1:4">
      <c r="A1692" s="27"/>
      <c r="B1692" s="28" t="s">
        <v>1056</v>
      </c>
      <c r="D1692" s="1">
        <f>SUBTOTAL(9,D1691)</f>
        <v>2</v>
      </c>
    </row>
    <row r="1693" hidden="1" customHeight="1" outlineLevel="2" spans="1:4">
      <c r="A1693" s="27">
        <v>45496</v>
      </c>
      <c r="B1693" s="1" t="s">
        <v>1057</v>
      </c>
      <c r="C1693" s="1" t="s">
        <v>19</v>
      </c>
      <c r="D1693" s="1">
        <v>27</v>
      </c>
    </row>
    <row r="1694" hidden="1" customHeight="1" outlineLevel="2" spans="1:10">
      <c r="A1694" s="27">
        <v>45525</v>
      </c>
      <c r="B1694" s="1" t="s">
        <v>1057</v>
      </c>
      <c r="C1694" s="1" t="s">
        <v>19</v>
      </c>
      <c r="D1694" s="1">
        <f>E1694-F1694</f>
        <v>-3</v>
      </c>
      <c r="F1694" s="1">
        <v>3</v>
      </c>
      <c r="H1694" s="1" t="s">
        <v>62</v>
      </c>
      <c r="I1694" s="1" t="s">
        <v>88</v>
      </c>
      <c r="J1694" s="1" t="s">
        <v>89</v>
      </c>
    </row>
    <row r="1695" customHeight="1" outlineLevel="1" collapsed="1" spans="1:4">
      <c r="A1695" s="27"/>
      <c r="B1695" s="28" t="s">
        <v>1058</v>
      </c>
      <c r="D1695" s="1">
        <f>SUBTOTAL(9,D1693:D1694)</f>
        <v>24</v>
      </c>
    </row>
    <row r="1696" hidden="1" customHeight="1" outlineLevel="2" spans="1:4">
      <c r="A1696" s="27">
        <v>45496</v>
      </c>
      <c r="B1696" s="1" t="s">
        <v>1059</v>
      </c>
      <c r="C1696" s="1" t="s">
        <v>19</v>
      </c>
      <c r="D1696" s="1">
        <v>33</v>
      </c>
    </row>
    <row r="1697" customHeight="1" outlineLevel="1" collapsed="1" spans="1:4">
      <c r="A1697" s="27"/>
      <c r="B1697" s="28" t="s">
        <v>1060</v>
      </c>
      <c r="D1697" s="1">
        <f>SUBTOTAL(9,D1696)</f>
        <v>33</v>
      </c>
    </row>
    <row r="1698" hidden="1" customHeight="1" outlineLevel="2" spans="1:4">
      <c r="A1698" s="27">
        <v>45496</v>
      </c>
      <c r="B1698" s="1" t="s">
        <v>1061</v>
      </c>
      <c r="C1698" s="1" t="s">
        <v>19</v>
      </c>
      <c r="D1698" s="1">
        <v>98</v>
      </c>
    </row>
    <row r="1699" hidden="1" customHeight="1" outlineLevel="2" spans="1:4">
      <c r="A1699" s="27">
        <v>45496</v>
      </c>
      <c r="B1699" s="1" t="s">
        <v>1061</v>
      </c>
      <c r="C1699" s="1" t="s">
        <v>19</v>
      </c>
      <c r="D1699" s="1">
        <v>10</v>
      </c>
    </row>
    <row r="1700" customHeight="1" outlineLevel="1" collapsed="1" spans="1:4">
      <c r="A1700" s="27"/>
      <c r="B1700" s="28" t="s">
        <v>1062</v>
      </c>
      <c r="D1700" s="1">
        <f>SUBTOTAL(9,D1698:D1699)</f>
        <v>108</v>
      </c>
    </row>
    <row r="1701" hidden="1" customHeight="1" outlineLevel="2" spans="1:4">
      <c r="A1701" s="27">
        <v>45496</v>
      </c>
      <c r="B1701" s="1" t="s">
        <v>1063</v>
      </c>
      <c r="C1701" s="1" t="s">
        <v>19</v>
      </c>
      <c r="D1701" s="1">
        <v>6</v>
      </c>
    </row>
    <row r="1702" customHeight="1" outlineLevel="1" collapsed="1" spans="1:4">
      <c r="A1702" s="27"/>
      <c r="B1702" s="28" t="s">
        <v>1064</v>
      </c>
      <c r="D1702" s="1">
        <f>SUBTOTAL(9,D1701)</f>
        <v>6</v>
      </c>
    </row>
    <row r="1703" hidden="1" customHeight="1" outlineLevel="2" spans="1:4">
      <c r="A1703" s="27">
        <v>45496</v>
      </c>
      <c r="B1703" s="1" t="s">
        <v>1065</v>
      </c>
      <c r="C1703" s="1" t="s">
        <v>19</v>
      </c>
      <c r="D1703" s="1">
        <v>5</v>
      </c>
    </row>
    <row r="1704" customHeight="1" outlineLevel="1" collapsed="1" spans="1:4">
      <c r="A1704" s="27"/>
      <c r="B1704" s="28" t="s">
        <v>1066</v>
      </c>
      <c r="D1704" s="1">
        <f>SUBTOTAL(9,D1703)</f>
        <v>5</v>
      </c>
    </row>
    <row r="1705" hidden="1" customHeight="1" outlineLevel="2" spans="1:4">
      <c r="A1705" s="27">
        <v>45496</v>
      </c>
      <c r="B1705" s="1" t="s">
        <v>1067</v>
      </c>
      <c r="C1705" s="1" t="s">
        <v>19</v>
      </c>
      <c r="D1705" s="1">
        <v>25</v>
      </c>
    </row>
    <row r="1706" customHeight="1" outlineLevel="1" collapsed="1" spans="1:4">
      <c r="A1706" s="27"/>
      <c r="B1706" s="28" t="s">
        <v>1068</v>
      </c>
      <c r="D1706" s="1">
        <f>SUBTOTAL(9,D1705)</f>
        <v>25</v>
      </c>
    </row>
    <row r="1707" hidden="1" customHeight="1" outlineLevel="2" spans="1:4">
      <c r="A1707" s="27">
        <v>45496</v>
      </c>
      <c r="B1707" s="1" t="s">
        <v>1069</v>
      </c>
      <c r="C1707" s="1" t="s">
        <v>19</v>
      </c>
      <c r="D1707" s="1">
        <v>13</v>
      </c>
    </row>
    <row r="1708" hidden="1" customHeight="1" outlineLevel="2" spans="1:4">
      <c r="A1708" s="27">
        <v>45496</v>
      </c>
      <c r="B1708" s="1" t="s">
        <v>1069</v>
      </c>
      <c r="C1708" s="1" t="s">
        <v>19</v>
      </c>
      <c r="D1708" s="1">
        <v>27</v>
      </c>
    </row>
    <row r="1709" customHeight="1" outlineLevel="1" collapsed="1" spans="1:4">
      <c r="A1709" s="27"/>
      <c r="B1709" s="28" t="s">
        <v>1070</v>
      </c>
      <c r="D1709" s="1">
        <f>SUBTOTAL(9,D1707:D1708)</f>
        <v>40</v>
      </c>
    </row>
    <row r="1710" hidden="1" customHeight="1" outlineLevel="2" spans="1:4">
      <c r="A1710" s="27">
        <v>45496</v>
      </c>
      <c r="B1710" s="1" t="s">
        <v>1071</v>
      </c>
      <c r="C1710" s="1" t="s">
        <v>19</v>
      </c>
      <c r="D1710" s="1">
        <v>81</v>
      </c>
    </row>
    <row r="1711" customHeight="1" outlineLevel="1" collapsed="1" spans="1:4">
      <c r="A1711" s="27"/>
      <c r="B1711" s="28" t="s">
        <v>1072</v>
      </c>
      <c r="D1711" s="1">
        <f>SUBTOTAL(9,D1710)</f>
        <v>81</v>
      </c>
    </row>
    <row r="1712" hidden="1" customHeight="1" outlineLevel="2" spans="1:4">
      <c r="A1712" s="27">
        <v>45496</v>
      </c>
      <c r="B1712" s="1" t="s">
        <v>1073</v>
      </c>
      <c r="C1712" s="1" t="s">
        <v>19</v>
      </c>
      <c r="D1712" s="1">
        <v>92</v>
      </c>
    </row>
    <row r="1713" hidden="1" customHeight="1" outlineLevel="2" spans="1:4">
      <c r="A1713" s="27">
        <v>45496</v>
      </c>
      <c r="B1713" s="1" t="s">
        <v>1073</v>
      </c>
      <c r="C1713" s="1" t="s">
        <v>19</v>
      </c>
      <c r="D1713" s="1">
        <v>7</v>
      </c>
    </row>
    <row r="1714" customHeight="1" outlineLevel="1" collapsed="1" spans="1:4">
      <c r="A1714" s="27"/>
      <c r="B1714" s="28" t="s">
        <v>1074</v>
      </c>
      <c r="D1714" s="1">
        <f>SUBTOTAL(9,D1712:D1713)</f>
        <v>99</v>
      </c>
    </row>
    <row r="1715" hidden="1" customHeight="1" outlineLevel="2" spans="1:4">
      <c r="A1715" s="27">
        <v>45496</v>
      </c>
      <c r="B1715" s="1" t="s">
        <v>1075</v>
      </c>
      <c r="C1715" s="1" t="s">
        <v>19</v>
      </c>
      <c r="D1715" s="1">
        <v>20</v>
      </c>
    </row>
    <row r="1716" customHeight="1" outlineLevel="1" collapsed="1" spans="1:4">
      <c r="A1716" s="27"/>
      <c r="B1716" s="28" t="s">
        <v>1076</v>
      </c>
      <c r="D1716" s="1">
        <f>SUBTOTAL(9,D1715)</f>
        <v>20</v>
      </c>
    </row>
    <row r="1717" hidden="1" customHeight="1" outlineLevel="2" spans="1:4">
      <c r="A1717" s="27">
        <v>45496</v>
      </c>
      <c r="B1717" s="1" t="s">
        <v>1077</v>
      </c>
      <c r="C1717" s="1" t="s">
        <v>19</v>
      </c>
      <c r="D1717" s="1">
        <v>3</v>
      </c>
    </row>
    <row r="1718" customHeight="1" outlineLevel="1" collapsed="1" spans="1:4">
      <c r="A1718" s="27"/>
      <c r="B1718" s="28" t="s">
        <v>1078</v>
      </c>
      <c r="D1718" s="1">
        <f>SUBTOTAL(9,D1717)</f>
        <v>3</v>
      </c>
    </row>
    <row r="1719" hidden="1" customHeight="1" outlineLevel="2" spans="1:4">
      <c r="A1719" s="27">
        <v>45496</v>
      </c>
      <c r="B1719" s="1" t="s">
        <v>1079</v>
      </c>
      <c r="C1719" s="1" t="s">
        <v>19</v>
      </c>
      <c r="D1719" s="1">
        <v>53</v>
      </c>
    </row>
    <row r="1720" customHeight="1" outlineLevel="1" collapsed="1" spans="1:4">
      <c r="A1720" s="27"/>
      <c r="B1720" s="28" t="s">
        <v>1080</v>
      </c>
      <c r="D1720" s="1">
        <f>SUBTOTAL(9,D1719)</f>
        <v>53</v>
      </c>
    </row>
    <row r="1721" hidden="1" customHeight="1" outlineLevel="2" spans="1:4">
      <c r="A1721" s="27">
        <v>45496</v>
      </c>
      <c r="B1721" s="1" t="s">
        <v>1081</v>
      </c>
      <c r="C1721" s="1" t="s">
        <v>19</v>
      </c>
      <c r="D1721" s="1">
        <v>2</v>
      </c>
    </row>
    <row r="1722" customHeight="1" outlineLevel="1" collapsed="1" spans="1:4">
      <c r="A1722" s="27"/>
      <c r="B1722" s="28" t="s">
        <v>1082</v>
      </c>
      <c r="D1722" s="1">
        <f>SUBTOTAL(9,D1721)</f>
        <v>2</v>
      </c>
    </row>
    <row r="1723" hidden="1" customHeight="1" outlineLevel="2" spans="1:4">
      <c r="A1723" s="27">
        <v>45496</v>
      </c>
      <c r="B1723" s="1" t="s">
        <v>1083</v>
      </c>
      <c r="C1723" s="1" t="s">
        <v>19</v>
      </c>
      <c r="D1723" s="1">
        <v>3</v>
      </c>
    </row>
    <row r="1724" customHeight="1" outlineLevel="1" collapsed="1" spans="1:4">
      <c r="A1724" s="27"/>
      <c r="B1724" s="28" t="s">
        <v>1084</v>
      </c>
      <c r="D1724" s="1">
        <f>SUBTOTAL(9,D1723)</f>
        <v>3</v>
      </c>
    </row>
    <row r="1725" hidden="1" customHeight="1" outlineLevel="2" spans="1:4">
      <c r="A1725" s="27">
        <v>45496</v>
      </c>
      <c r="B1725" s="1" t="s">
        <v>1085</v>
      </c>
      <c r="C1725" s="1" t="s">
        <v>19</v>
      </c>
      <c r="D1725" s="1">
        <v>66</v>
      </c>
    </row>
    <row r="1726" customHeight="1" outlineLevel="1" collapsed="1" spans="1:4">
      <c r="A1726" s="27"/>
      <c r="B1726" s="28" t="s">
        <v>1086</v>
      </c>
      <c r="D1726" s="1">
        <f>SUBTOTAL(9,D1725)</f>
        <v>66</v>
      </c>
    </row>
    <row r="1727" hidden="1" customHeight="1" outlineLevel="2" spans="1:4">
      <c r="A1727" s="27">
        <v>45496</v>
      </c>
      <c r="B1727" s="1" t="s">
        <v>1087</v>
      </c>
      <c r="C1727" s="1" t="s">
        <v>19</v>
      </c>
      <c r="D1727" s="1">
        <v>1</v>
      </c>
    </row>
    <row r="1728" customHeight="1" outlineLevel="1" collapsed="1" spans="1:4">
      <c r="A1728" s="27"/>
      <c r="B1728" s="28" t="s">
        <v>1088</v>
      </c>
      <c r="D1728" s="1">
        <f>SUBTOTAL(9,D1727)</f>
        <v>1</v>
      </c>
    </row>
    <row r="1729" hidden="1" customHeight="1" outlineLevel="2" spans="1:4">
      <c r="A1729" s="27">
        <v>45496</v>
      </c>
      <c r="B1729" s="1" t="s">
        <v>1089</v>
      </c>
      <c r="C1729" s="1" t="s">
        <v>19</v>
      </c>
      <c r="D1729" s="1">
        <v>55</v>
      </c>
    </row>
    <row r="1730" customHeight="1" outlineLevel="1" collapsed="1" spans="1:4">
      <c r="A1730" s="27"/>
      <c r="B1730" s="28" t="s">
        <v>1090</v>
      </c>
      <c r="D1730" s="1">
        <f>SUBTOTAL(9,D1729)</f>
        <v>55</v>
      </c>
    </row>
    <row r="1731" hidden="1" customHeight="1" outlineLevel="2" spans="1:4">
      <c r="A1731" s="27">
        <v>45496</v>
      </c>
      <c r="B1731" s="1" t="s">
        <v>1091</v>
      </c>
      <c r="C1731" s="1" t="s">
        <v>19</v>
      </c>
      <c r="D1731" s="1">
        <v>5</v>
      </c>
    </row>
    <row r="1732" customHeight="1" outlineLevel="1" collapsed="1" spans="1:4">
      <c r="A1732" s="27"/>
      <c r="B1732" s="28" t="s">
        <v>1092</v>
      </c>
      <c r="D1732" s="1">
        <f>SUBTOTAL(9,D1731)</f>
        <v>5</v>
      </c>
    </row>
    <row r="1733" hidden="1" customHeight="1" outlineLevel="2" spans="1:4">
      <c r="A1733" s="27">
        <v>45496</v>
      </c>
      <c r="B1733" s="1" t="s">
        <v>1093</v>
      </c>
      <c r="C1733" s="1" t="s">
        <v>19</v>
      </c>
      <c r="D1733" s="1">
        <v>35</v>
      </c>
    </row>
    <row r="1734" customHeight="1" outlineLevel="1" collapsed="1" spans="1:4">
      <c r="A1734" s="27"/>
      <c r="B1734" s="28" t="s">
        <v>1094</v>
      </c>
      <c r="D1734" s="1">
        <f>SUBTOTAL(9,D1733)</f>
        <v>35</v>
      </c>
    </row>
    <row r="1735" hidden="1" customHeight="1" outlineLevel="2" spans="1:4">
      <c r="A1735" s="27">
        <v>45496</v>
      </c>
      <c r="B1735" s="1" t="s">
        <v>1095</v>
      </c>
      <c r="C1735" s="1" t="s">
        <v>19</v>
      </c>
      <c r="D1735" s="1">
        <v>29</v>
      </c>
    </row>
    <row r="1736" customHeight="1" outlineLevel="1" collapsed="1" spans="1:4">
      <c r="A1736" s="27"/>
      <c r="B1736" s="28" t="s">
        <v>1096</v>
      </c>
      <c r="D1736" s="1">
        <f>SUBTOTAL(9,D1735)</f>
        <v>29</v>
      </c>
    </row>
    <row r="1737" hidden="1" customHeight="1" outlineLevel="2" spans="1:4">
      <c r="A1737" s="27">
        <v>45496</v>
      </c>
      <c r="B1737" s="1" t="s">
        <v>1097</v>
      </c>
      <c r="C1737" s="1" t="s">
        <v>19</v>
      </c>
      <c r="D1737" s="1">
        <v>44</v>
      </c>
    </row>
    <row r="1738" hidden="1" customHeight="1" outlineLevel="2" spans="1:4">
      <c r="A1738" s="27">
        <v>45496</v>
      </c>
      <c r="B1738" s="1" t="s">
        <v>1097</v>
      </c>
      <c r="C1738" s="1" t="s">
        <v>19</v>
      </c>
      <c r="D1738" s="1">
        <v>29</v>
      </c>
    </row>
    <row r="1739" hidden="1" customHeight="1" outlineLevel="2" spans="1:10">
      <c r="A1739" s="27">
        <v>45505</v>
      </c>
      <c r="B1739" s="1" t="s">
        <v>1097</v>
      </c>
      <c r="C1739" s="1" t="s">
        <v>19</v>
      </c>
      <c r="D1739" s="1">
        <f>E1739-F1739</f>
        <v>-29</v>
      </c>
      <c r="F1739" s="29">
        <v>29</v>
      </c>
      <c r="H1739" s="1" t="s">
        <v>14</v>
      </c>
      <c r="I1739" s="1" t="s">
        <v>21</v>
      </c>
      <c r="J1739" s="1" t="s">
        <v>16</v>
      </c>
    </row>
    <row r="1740" customHeight="1" outlineLevel="1" collapsed="1" spans="1:6">
      <c r="A1740" s="27"/>
      <c r="B1740" s="28" t="s">
        <v>1098</v>
      </c>
      <c r="D1740" s="1">
        <f>SUBTOTAL(9,D1737:D1739)</f>
        <v>44</v>
      </c>
      <c r="F1740" s="29"/>
    </row>
    <row r="1741" hidden="1" customHeight="1" outlineLevel="2" spans="1:4">
      <c r="A1741" s="27">
        <v>45496</v>
      </c>
      <c r="B1741" s="1" t="s">
        <v>1099</v>
      </c>
      <c r="C1741" s="1" t="s">
        <v>19</v>
      </c>
      <c r="D1741" s="1">
        <v>5</v>
      </c>
    </row>
    <row r="1742" customHeight="1" outlineLevel="1" collapsed="1" spans="1:4">
      <c r="A1742" s="27"/>
      <c r="B1742" s="28" t="s">
        <v>1100</v>
      </c>
      <c r="D1742" s="1">
        <f>SUBTOTAL(9,D1741)</f>
        <v>5</v>
      </c>
    </row>
    <row r="1743" hidden="1" customHeight="1" outlineLevel="2" spans="1:4">
      <c r="A1743" s="27">
        <v>45496</v>
      </c>
      <c r="B1743" s="1" t="s">
        <v>1101</v>
      </c>
      <c r="C1743" s="1" t="s">
        <v>19</v>
      </c>
      <c r="D1743" s="1">
        <v>7</v>
      </c>
    </row>
    <row r="1744" customHeight="1" outlineLevel="1" collapsed="1" spans="1:4">
      <c r="A1744" s="27"/>
      <c r="B1744" s="28" t="s">
        <v>1102</v>
      </c>
      <c r="D1744" s="1">
        <f>SUBTOTAL(9,D1743)</f>
        <v>7</v>
      </c>
    </row>
    <row r="1745" hidden="1" customHeight="1" outlineLevel="2" spans="1:4">
      <c r="A1745" s="27">
        <v>45496</v>
      </c>
      <c r="B1745" s="1" t="s">
        <v>1103</v>
      </c>
      <c r="C1745" s="1" t="s">
        <v>19</v>
      </c>
      <c r="D1745" s="1">
        <v>6</v>
      </c>
    </row>
    <row r="1746" customHeight="1" outlineLevel="1" collapsed="1" spans="1:4">
      <c r="A1746" s="27"/>
      <c r="B1746" s="28" t="s">
        <v>1104</v>
      </c>
      <c r="D1746" s="1">
        <f>SUBTOTAL(9,D1745)</f>
        <v>6</v>
      </c>
    </row>
    <row r="1747" hidden="1" customHeight="1" outlineLevel="2" spans="1:4">
      <c r="A1747" s="27">
        <v>45496</v>
      </c>
      <c r="B1747" s="1" t="s">
        <v>1105</v>
      </c>
      <c r="C1747" s="1" t="s">
        <v>19</v>
      </c>
      <c r="D1747" s="1">
        <v>4</v>
      </c>
    </row>
    <row r="1748" customHeight="1" outlineLevel="1" collapsed="1" spans="1:4">
      <c r="A1748" s="27"/>
      <c r="B1748" s="28" t="s">
        <v>1106</v>
      </c>
      <c r="D1748" s="1">
        <f>SUBTOTAL(9,D1747)</f>
        <v>4</v>
      </c>
    </row>
    <row r="1749" hidden="1" customHeight="1" outlineLevel="2" spans="1:4">
      <c r="A1749" s="27">
        <v>45496</v>
      </c>
      <c r="B1749" s="1" t="s">
        <v>1107</v>
      </c>
      <c r="C1749" s="1" t="s">
        <v>19</v>
      </c>
      <c r="D1749" s="1">
        <v>16</v>
      </c>
    </row>
    <row r="1750" customHeight="1" outlineLevel="1" collapsed="1" spans="1:4">
      <c r="A1750" s="27"/>
      <c r="B1750" s="28" t="s">
        <v>1108</v>
      </c>
      <c r="D1750" s="1">
        <f>SUBTOTAL(9,D1749)</f>
        <v>16</v>
      </c>
    </row>
    <row r="1751" hidden="1" customHeight="1" outlineLevel="2" spans="1:4">
      <c r="A1751" s="27">
        <v>45496</v>
      </c>
      <c r="B1751" s="1" t="s">
        <v>1109</v>
      </c>
      <c r="C1751" s="1" t="s">
        <v>19</v>
      </c>
      <c r="D1751" s="1">
        <v>32</v>
      </c>
    </row>
    <row r="1752" customHeight="1" outlineLevel="1" collapsed="1" spans="1:4">
      <c r="A1752" s="27"/>
      <c r="B1752" s="28" t="s">
        <v>1110</v>
      </c>
      <c r="D1752" s="1">
        <f>SUBTOTAL(9,D1751)</f>
        <v>32</v>
      </c>
    </row>
    <row r="1753" hidden="1" customHeight="1" outlineLevel="2" spans="1:4">
      <c r="A1753" s="27">
        <v>45496</v>
      </c>
      <c r="B1753" s="1" t="s">
        <v>1111</v>
      </c>
      <c r="C1753" s="1" t="s">
        <v>19</v>
      </c>
      <c r="D1753" s="1">
        <v>51</v>
      </c>
    </row>
    <row r="1754" customHeight="1" outlineLevel="1" collapsed="1" spans="1:4">
      <c r="A1754" s="27"/>
      <c r="B1754" s="28" t="s">
        <v>1112</v>
      </c>
      <c r="D1754" s="1">
        <f>SUBTOTAL(9,D1753)</f>
        <v>51</v>
      </c>
    </row>
    <row r="1755" hidden="1" customHeight="1" outlineLevel="2" spans="1:4">
      <c r="A1755" s="27">
        <v>45496</v>
      </c>
      <c r="B1755" s="1" t="s">
        <v>1113</v>
      </c>
      <c r="C1755" s="1" t="s">
        <v>19</v>
      </c>
      <c r="D1755" s="1">
        <v>79</v>
      </c>
    </row>
    <row r="1756" customHeight="1" outlineLevel="1" collapsed="1" spans="1:4">
      <c r="A1756" s="27"/>
      <c r="B1756" s="28" t="s">
        <v>1114</v>
      </c>
      <c r="D1756" s="1">
        <f>SUBTOTAL(9,D1755)</f>
        <v>79</v>
      </c>
    </row>
    <row r="1757" hidden="1" customHeight="1" outlineLevel="2" spans="1:4">
      <c r="A1757" s="27">
        <v>45496</v>
      </c>
      <c r="B1757" s="1" t="s">
        <v>1115</v>
      </c>
      <c r="C1757" s="1" t="s">
        <v>19</v>
      </c>
      <c r="D1757" s="1">
        <v>17</v>
      </c>
    </row>
    <row r="1758" customHeight="1" outlineLevel="1" collapsed="1" spans="1:4">
      <c r="A1758" s="27"/>
      <c r="B1758" s="28" t="s">
        <v>1116</v>
      </c>
      <c r="D1758" s="1">
        <f>SUBTOTAL(9,D1757)</f>
        <v>17</v>
      </c>
    </row>
    <row r="1759" hidden="1" customHeight="1" outlineLevel="2" spans="1:4">
      <c r="A1759" s="27">
        <v>45496</v>
      </c>
      <c r="B1759" s="1" t="s">
        <v>1117</v>
      </c>
      <c r="C1759" s="1" t="s">
        <v>19</v>
      </c>
      <c r="D1759" s="1">
        <v>10</v>
      </c>
    </row>
    <row r="1760" customHeight="1" outlineLevel="1" collapsed="1" spans="1:4">
      <c r="A1760" s="27"/>
      <c r="B1760" s="28" t="s">
        <v>1118</v>
      </c>
      <c r="D1760" s="1">
        <f>SUBTOTAL(9,D1759)</f>
        <v>10</v>
      </c>
    </row>
    <row r="1761" hidden="1" customHeight="1" outlineLevel="2" spans="1:4">
      <c r="A1761" s="27">
        <v>45496</v>
      </c>
      <c r="B1761" s="1" t="s">
        <v>1119</v>
      </c>
      <c r="C1761" s="1" t="s">
        <v>19</v>
      </c>
      <c r="D1761" s="1">
        <v>21</v>
      </c>
    </row>
    <row r="1762" customHeight="1" outlineLevel="1" collapsed="1" spans="1:4">
      <c r="A1762" s="27"/>
      <c r="B1762" s="28" t="s">
        <v>1120</v>
      </c>
      <c r="D1762" s="1">
        <f>SUBTOTAL(9,D1761)</f>
        <v>21</v>
      </c>
    </row>
    <row r="1763" hidden="1" customHeight="1" outlineLevel="2" spans="1:4">
      <c r="A1763" s="27">
        <v>45496</v>
      </c>
      <c r="B1763" s="1" t="s">
        <v>1121</v>
      </c>
      <c r="C1763" s="1" t="s">
        <v>19</v>
      </c>
      <c r="D1763" s="1">
        <v>70</v>
      </c>
    </row>
    <row r="1764" hidden="1" customHeight="1" outlineLevel="2" spans="1:10">
      <c r="A1764" s="27">
        <v>45505</v>
      </c>
      <c r="B1764" s="1" t="s">
        <v>1121</v>
      </c>
      <c r="C1764" s="1" t="s">
        <v>19</v>
      </c>
      <c r="D1764" s="1">
        <f>E1764-F1764</f>
        <v>-70</v>
      </c>
      <c r="F1764" s="29">
        <v>70</v>
      </c>
      <c r="H1764" s="1" t="s">
        <v>14</v>
      </c>
      <c r="I1764" s="1" t="s">
        <v>21</v>
      </c>
      <c r="J1764" s="1" t="s">
        <v>16</v>
      </c>
    </row>
    <row r="1765" customHeight="1" outlineLevel="1" collapsed="1" spans="1:6">
      <c r="A1765" s="27"/>
      <c r="B1765" s="28" t="s">
        <v>1122</v>
      </c>
      <c r="D1765" s="1">
        <f>SUBTOTAL(9,D1763:D1764)</f>
        <v>0</v>
      </c>
      <c r="F1765" s="29"/>
    </row>
    <row r="1766" hidden="1" customHeight="1" outlineLevel="2" spans="1:4">
      <c r="A1766" s="27">
        <v>45496</v>
      </c>
      <c r="B1766" s="1" t="s">
        <v>1123</v>
      </c>
      <c r="C1766" s="1" t="s">
        <v>19</v>
      </c>
      <c r="D1766" s="1">
        <v>4</v>
      </c>
    </row>
    <row r="1767" customHeight="1" outlineLevel="1" collapsed="1" spans="1:4">
      <c r="A1767" s="27"/>
      <c r="B1767" s="28" t="s">
        <v>1124</v>
      </c>
      <c r="D1767" s="1">
        <f>SUBTOTAL(9,D1766)</f>
        <v>4</v>
      </c>
    </row>
    <row r="1768" hidden="1" customHeight="1" outlineLevel="2" spans="1:4">
      <c r="A1768" s="27">
        <v>45496</v>
      </c>
      <c r="B1768" s="1" t="s">
        <v>1125</v>
      </c>
      <c r="C1768" s="1" t="s">
        <v>19</v>
      </c>
      <c r="D1768" s="1">
        <v>29</v>
      </c>
    </row>
    <row r="1769" customHeight="1" outlineLevel="1" collapsed="1" spans="1:4">
      <c r="A1769" s="27"/>
      <c r="B1769" s="28" t="s">
        <v>1126</v>
      </c>
      <c r="D1769" s="1">
        <f>SUBTOTAL(9,D1768)</f>
        <v>29</v>
      </c>
    </row>
    <row r="1770" hidden="1" customHeight="1" outlineLevel="2" spans="1:4">
      <c r="A1770" s="27">
        <v>45496</v>
      </c>
      <c r="B1770" s="1" t="s">
        <v>1127</v>
      </c>
      <c r="C1770" s="1" t="s">
        <v>19</v>
      </c>
      <c r="D1770" s="1">
        <v>10</v>
      </c>
    </row>
    <row r="1771" customHeight="1" outlineLevel="1" collapsed="1" spans="1:4">
      <c r="A1771" s="27"/>
      <c r="B1771" s="28" t="s">
        <v>1128</v>
      </c>
      <c r="D1771" s="1">
        <f>SUBTOTAL(9,D1770)</f>
        <v>10</v>
      </c>
    </row>
    <row r="1772" hidden="1" customHeight="1" outlineLevel="2" spans="1:4">
      <c r="A1772" s="27">
        <v>45496</v>
      </c>
      <c r="B1772" s="1" t="s">
        <v>1129</v>
      </c>
      <c r="C1772" s="1" t="s">
        <v>19</v>
      </c>
      <c r="D1772" s="1">
        <v>56</v>
      </c>
    </row>
    <row r="1773" customHeight="1" outlineLevel="1" collapsed="1" spans="1:4">
      <c r="A1773" s="27"/>
      <c r="B1773" s="28" t="s">
        <v>1130</v>
      </c>
      <c r="D1773" s="1">
        <f>SUBTOTAL(9,D1772)</f>
        <v>56</v>
      </c>
    </row>
    <row r="1774" hidden="1" customHeight="1" outlineLevel="2" spans="1:4">
      <c r="A1774" s="27">
        <v>45496</v>
      </c>
      <c r="B1774" s="1" t="s">
        <v>1131</v>
      </c>
      <c r="C1774" s="1" t="s">
        <v>19</v>
      </c>
      <c r="D1774" s="1">
        <v>9</v>
      </c>
    </row>
    <row r="1775" hidden="1" customHeight="1" outlineLevel="2" spans="1:4">
      <c r="A1775" s="27">
        <v>45496</v>
      </c>
      <c r="B1775" s="1" t="s">
        <v>1131</v>
      </c>
      <c r="C1775" s="1" t="s">
        <v>19</v>
      </c>
      <c r="D1775" s="1">
        <v>155</v>
      </c>
    </row>
    <row r="1776" hidden="1" customHeight="1" outlineLevel="2" spans="1:10">
      <c r="A1776" s="27">
        <v>45505</v>
      </c>
      <c r="B1776" s="1" t="s">
        <v>1131</v>
      </c>
      <c r="C1776" s="1" t="s">
        <v>19</v>
      </c>
      <c r="D1776" s="1">
        <f>E1776-F1776</f>
        <v>-155</v>
      </c>
      <c r="F1776" s="29">
        <v>155</v>
      </c>
      <c r="H1776" s="1" t="s">
        <v>14</v>
      </c>
      <c r="I1776" s="1" t="s">
        <v>21</v>
      </c>
      <c r="J1776" s="1" t="s">
        <v>16</v>
      </c>
    </row>
    <row r="1777" customHeight="1" outlineLevel="1" collapsed="1" spans="1:6">
      <c r="A1777" s="27"/>
      <c r="B1777" s="28" t="s">
        <v>1132</v>
      </c>
      <c r="D1777" s="1">
        <f>SUBTOTAL(9,D1774:D1776)</f>
        <v>9</v>
      </c>
      <c r="F1777" s="29"/>
    </row>
    <row r="1778" hidden="1" customHeight="1" outlineLevel="2" spans="1:4">
      <c r="A1778" s="27">
        <v>45496</v>
      </c>
      <c r="B1778" s="1" t="s">
        <v>1133</v>
      </c>
      <c r="C1778" s="1" t="s">
        <v>19</v>
      </c>
      <c r="D1778" s="1">
        <v>10</v>
      </c>
    </row>
    <row r="1779" customHeight="1" outlineLevel="1" collapsed="1" spans="1:4">
      <c r="A1779" s="27"/>
      <c r="B1779" s="28" t="s">
        <v>1134</v>
      </c>
      <c r="D1779" s="1">
        <f>SUBTOTAL(9,D1778)</f>
        <v>10</v>
      </c>
    </row>
    <row r="1780" hidden="1" customHeight="1" outlineLevel="2" spans="1:4">
      <c r="A1780" s="27">
        <v>45496</v>
      </c>
      <c r="B1780" s="1" t="s">
        <v>1135</v>
      </c>
      <c r="C1780" s="1" t="s">
        <v>19</v>
      </c>
      <c r="D1780" s="1">
        <v>41</v>
      </c>
    </row>
    <row r="1781" customHeight="1" outlineLevel="1" collapsed="1" spans="1:4">
      <c r="A1781" s="27"/>
      <c r="B1781" s="28" t="s">
        <v>1136</v>
      </c>
      <c r="D1781" s="1">
        <f>SUBTOTAL(9,D1780)</f>
        <v>41</v>
      </c>
    </row>
    <row r="1782" hidden="1" customHeight="1" outlineLevel="2" spans="1:4">
      <c r="A1782" s="27">
        <v>45496</v>
      </c>
      <c r="B1782" s="1" t="s">
        <v>1137</v>
      </c>
      <c r="C1782" s="1" t="s">
        <v>19</v>
      </c>
      <c r="D1782" s="1">
        <v>30</v>
      </c>
    </row>
    <row r="1783" hidden="1" customHeight="1" outlineLevel="2" spans="1:4">
      <c r="A1783" s="27">
        <v>45496</v>
      </c>
      <c r="B1783" s="1" t="s">
        <v>1137</v>
      </c>
      <c r="C1783" s="1" t="s">
        <v>19</v>
      </c>
      <c r="D1783" s="1">
        <v>40</v>
      </c>
    </row>
    <row r="1784" hidden="1" customHeight="1" outlineLevel="2" spans="1:10">
      <c r="A1784" s="27">
        <v>45505</v>
      </c>
      <c r="B1784" s="1" t="s">
        <v>1137</v>
      </c>
      <c r="C1784" s="1" t="s">
        <v>19</v>
      </c>
      <c r="D1784" s="1">
        <f>E1784-F1784</f>
        <v>-40</v>
      </c>
      <c r="F1784" s="29">
        <v>40</v>
      </c>
      <c r="H1784" s="1" t="s">
        <v>14</v>
      </c>
      <c r="I1784" s="1" t="s">
        <v>21</v>
      </c>
      <c r="J1784" s="1" t="s">
        <v>16</v>
      </c>
    </row>
    <row r="1785" customHeight="1" outlineLevel="1" collapsed="1" spans="1:6">
      <c r="A1785" s="27"/>
      <c r="B1785" s="28" t="s">
        <v>1138</v>
      </c>
      <c r="D1785" s="1">
        <f>SUBTOTAL(9,D1782:D1784)</f>
        <v>30</v>
      </c>
      <c r="F1785" s="29"/>
    </row>
    <row r="1786" hidden="1" customHeight="1" outlineLevel="2" spans="1:4">
      <c r="A1786" s="27">
        <v>45496</v>
      </c>
      <c r="B1786" s="1" t="s">
        <v>1139</v>
      </c>
      <c r="C1786" s="1" t="s">
        <v>19</v>
      </c>
      <c r="D1786" s="1">
        <v>60</v>
      </c>
    </row>
    <row r="1787" customHeight="1" outlineLevel="1" collapsed="1" spans="1:4">
      <c r="A1787" s="27"/>
      <c r="B1787" s="28" t="s">
        <v>1140</v>
      </c>
      <c r="D1787" s="1">
        <f>SUBTOTAL(9,D1786)</f>
        <v>60</v>
      </c>
    </row>
    <row r="1788" hidden="1" customHeight="1" outlineLevel="2" spans="1:4">
      <c r="A1788" s="27">
        <v>45496</v>
      </c>
      <c r="B1788" s="1" t="s">
        <v>1141</v>
      </c>
      <c r="C1788" s="1" t="s">
        <v>19</v>
      </c>
      <c r="D1788" s="1">
        <v>33</v>
      </c>
    </row>
    <row r="1789" customHeight="1" outlineLevel="1" collapsed="1" spans="1:4">
      <c r="A1789" s="27"/>
      <c r="B1789" s="28" t="s">
        <v>1142</v>
      </c>
      <c r="D1789" s="1">
        <f>SUBTOTAL(9,D1788)</f>
        <v>33</v>
      </c>
    </row>
    <row r="1790" hidden="1" customHeight="1" outlineLevel="2" spans="1:4">
      <c r="A1790" s="27">
        <v>45496</v>
      </c>
      <c r="B1790" s="1" t="s">
        <v>1143</v>
      </c>
      <c r="C1790" s="1" t="s">
        <v>19</v>
      </c>
      <c r="D1790" s="1">
        <v>32</v>
      </c>
    </row>
    <row r="1791" customHeight="1" outlineLevel="1" collapsed="1" spans="1:4">
      <c r="A1791" s="27"/>
      <c r="B1791" s="28" t="s">
        <v>1144</v>
      </c>
      <c r="D1791" s="1">
        <f>SUBTOTAL(9,D1790)</f>
        <v>32</v>
      </c>
    </row>
    <row r="1792" hidden="1" customHeight="1" outlineLevel="2" spans="1:4">
      <c r="A1792" s="27">
        <v>45496</v>
      </c>
      <c r="B1792" s="1" t="s">
        <v>1145</v>
      </c>
      <c r="C1792" s="1" t="s">
        <v>19</v>
      </c>
      <c r="D1792" s="1">
        <v>5</v>
      </c>
    </row>
    <row r="1793" customHeight="1" outlineLevel="1" collapsed="1" spans="1:4">
      <c r="A1793" s="27"/>
      <c r="B1793" s="28" t="s">
        <v>1146</v>
      </c>
      <c r="D1793" s="1">
        <f>SUBTOTAL(9,D1792)</f>
        <v>5</v>
      </c>
    </row>
    <row r="1794" hidden="1" customHeight="1" outlineLevel="2" spans="1:4">
      <c r="A1794" s="27">
        <v>45496</v>
      </c>
      <c r="B1794" s="1" t="s">
        <v>1147</v>
      </c>
      <c r="C1794" s="1" t="s">
        <v>19</v>
      </c>
      <c r="D1794" s="1">
        <v>186</v>
      </c>
    </row>
    <row r="1795" customHeight="1" outlineLevel="1" collapsed="1" spans="1:4">
      <c r="A1795" s="27"/>
      <c r="B1795" s="28" t="s">
        <v>1148</v>
      </c>
      <c r="D1795" s="1">
        <f>SUBTOTAL(9,D1794)</f>
        <v>186</v>
      </c>
    </row>
    <row r="1796" hidden="1" customHeight="1" outlineLevel="2" spans="1:4">
      <c r="A1796" s="27">
        <v>45496</v>
      </c>
      <c r="B1796" s="1" t="s">
        <v>1149</v>
      </c>
      <c r="C1796" s="1" t="s">
        <v>19</v>
      </c>
      <c r="D1796" s="1">
        <v>5</v>
      </c>
    </row>
    <row r="1797" customHeight="1" outlineLevel="1" collapsed="1" spans="1:4">
      <c r="A1797" s="27"/>
      <c r="B1797" s="28" t="s">
        <v>1150</v>
      </c>
      <c r="D1797" s="1">
        <f>SUBTOTAL(9,D1796)</f>
        <v>5</v>
      </c>
    </row>
    <row r="1798" hidden="1" customHeight="1" outlineLevel="2" spans="1:4">
      <c r="A1798" s="27">
        <v>45496</v>
      </c>
      <c r="B1798" s="1" t="s">
        <v>1151</v>
      </c>
      <c r="C1798" s="1" t="s">
        <v>19</v>
      </c>
      <c r="D1798" s="1">
        <v>57</v>
      </c>
    </row>
    <row r="1799" customHeight="1" outlineLevel="1" collapsed="1" spans="1:4">
      <c r="A1799" s="27"/>
      <c r="B1799" s="28" t="s">
        <v>1152</v>
      </c>
      <c r="D1799" s="1">
        <f>SUBTOTAL(9,D1798)</f>
        <v>57</v>
      </c>
    </row>
    <row r="1800" hidden="1" customHeight="1" outlineLevel="2" spans="1:4">
      <c r="A1800" s="27">
        <v>45496</v>
      </c>
      <c r="B1800" s="1" t="s">
        <v>1153</v>
      </c>
      <c r="C1800" s="1" t="s">
        <v>19</v>
      </c>
      <c r="D1800" s="1">
        <v>38</v>
      </c>
    </row>
    <row r="1801" customHeight="1" outlineLevel="1" collapsed="1" spans="1:4">
      <c r="A1801" s="27"/>
      <c r="B1801" s="28" t="s">
        <v>1154</v>
      </c>
      <c r="D1801" s="1">
        <f>SUBTOTAL(9,D1800)</f>
        <v>38</v>
      </c>
    </row>
    <row r="1802" hidden="1" customHeight="1" outlineLevel="2" spans="1:4">
      <c r="A1802" s="27">
        <v>45496</v>
      </c>
      <c r="B1802" s="1" t="s">
        <v>1155</v>
      </c>
      <c r="C1802" s="1" t="s">
        <v>19</v>
      </c>
      <c r="D1802" s="1">
        <v>3</v>
      </c>
    </row>
    <row r="1803" customHeight="1" outlineLevel="1" collapsed="1" spans="1:4">
      <c r="A1803" s="27"/>
      <c r="B1803" s="28" t="s">
        <v>1156</v>
      </c>
      <c r="D1803" s="1">
        <f>SUBTOTAL(9,D1802)</f>
        <v>3</v>
      </c>
    </row>
    <row r="1804" hidden="1" customHeight="1" outlineLevel="2" spans="1:4">
      <c r="A1804" s="27">
        <v>45496</v>
      </c>
      <c r="B1804" s="1" t="s">
        <v>1157</v>
      </c>
      <c r="C1804" s="1" t="s">
        <v>19</v>
      </c>
      <c r="D1804" s="1">
        <v>74</v>
      </c>
    </row>
    <row r="1805" customHeight="1" outlineLevel="1" collapsed="1" spans="1:4">
      <c r="A1805" s="27"/>
      <c r="B1805" s="28" t="s">
        <v>1158</v>
      </c>
      <c r="D1805" s="1">
        <f>SUBTOTAL(9,D1804)</f>
        <v>74</v>
      </c>
    </row>
    <row r="1806" hidden="1" customHeight="1" outlineLevel="2" spans="1:4">
      <c r="A1806" s="27">
        <v>45496</v>
      </c>
      <c r="B1806" s="1" t="s">
        <v>1159</v>
      </c>
      <c r="C1806" s="1" t="s">
        <v>19</v>
      </c>
      <c r="D1806" s="1">
        <v>140</v>
      </c>
    </row>
    <row r="1807" hidden="1" customHeight="1" outlineLevel="2" spans="1:4">
      <c r="A1807" s="27">
        <v>45496</v>
      </c>
      <c r="B1807" s="1" t="s">
        <v>1159</v>
      </c>
      <c r="C1807" s="1" t="s">
        <v>19</v>
      </c>
      <c r="D1807" s="1">
        <v>16</v>
      </c>
    </row>
    <row r="1808" hidden="1" customHeight="1" outlineLevel="2" spans="1:10">
      <c r="A1808" s="27">
        <v>45505</v>
      </c>
      <c r="B1808" s="1" t="s">
        <v>1159</v>
      </c>
      <c r="C1808" s="1" t="s">
        <v>19</v>
      </c>
      <c r="D1808" s="1">
        <f>E1808-F1808</f>
        <v>-16</v>
      </c>
      <c r="F1808" s="29">
        <v>16</v>
      </c>
      <c r="H1808" s="1" t="s">
        <v>14</v>
      </c>
      <c r="I1808" s="1" t="s">
        <v>21</v>
      </c>
      <c r="J1808" s="1" t="s">
        <v>16</v>
      </c>
    </row>
    <row r="1809" customHeight="1" outlineLevel="1" collapsed="1" spans="1:6">
      <c r="A1809" s="27"/>
      <c r="B1809" s="28" t="s">
        <v>1160</v>
      </c>
      <c r="D1809" s="1">
        <f>SUBTOTAL(9,D1806:D1808)</f>
        <v>140</v>
      </c>
      <c r="F1809" s="29"/>
    </row>
    <row r="1810" hidden="1" customHeight="1" outlineLevel="2" spans="1:4">
      <c r="A1810" s="27">
        <v>45496</v>
      </c>
      <c r="B1810" s="1" t="s">
        <v>1161</v>
      </c>
      <c r="C1810" s="1" t="s">
        <v>19</v>
      </c>
      <c r="D1810" s="1">
        <v>39</v>
      </c>
    </row>
    <row r="1811" customHeight="1" outlineLevel="1" collapsed="1" spans="1:4">
      <c r="A1811" s="27"/>
      <c r="B1811" s="28" t="s">
        <v>1162</v>
      </c>
      <c r="D1811" s="1">
        <f>SUBTOTAL(9,D1810)</f>
        <v>39</v>
      </c>
    </row>
    <row r="1812" hidden="1" customHeight="1" outlineLevel="2" spans="1:4">
      <c r="A1812" s="27">
        <v>45496</v>
      </c>
      <c r="B1812" s="1" t="s">
        <v>1163</v>
      </c>
      <c r="C1812" s="1" t="s">
        <v>19</v>
      </c>
      <c r="D1812" s="1">
        <v>27</v>
      </c>
    </row>
    <row r="1813" customHeight="1" outlineLevel="1" collapsed="1" spans="1:4">
      <c r="A1813" s="27"/>
      <c r="B1813" s="28" t="s">
        <v>1164</v>
      </c>
      <c r="D1813" s="1">
        <f>SUBTOTAL(9,D1812)</f>
        <v>27</v>
      </c>
    </row>
    <row r="1814" hidden="1" customHeight="1" outlineLevel="2" spans="1:4">
      <c r="A1814" s="27">
        <v>45496</v>
      </c>
      <c r="B1814" s="1" t="s">
        <v>1165</v>
      </c>
      <c r="C1814" s="1" t="s">
        <v>19</v>
      </c>
      <c r="D1814" s="1">
        <v>34</v>
      </c>
    </row>
    <row r="1815" customHeight="1" outlineLevel="1" collapsed="1" spans="1:4">
      <c r="A1815" s="27"/>
      <c r="B1815" s="28" t="s">
        <v>1166</v>
      </c>
      <c r="D1815" s="1">
        <f>SUBTOTAL(9,D1814)</f>
        <v>34</v>
      </c>
    </row>
    <row r="1816" hidden="1" customHeight="1" outlineLevel="2" spans="1:4">
      <c r="A1816" s="27">
        <v>45496</v>
      </c>
      <c r="B1816" s="1" t="s">
        <v>1167</v>
      </c>
      <c r="C1816" s="1" t="s">
        <v>19</v>
      </c>
      <c r="D1816" s="1">
        <v>38</v>
      </c>
    </row>
    <row r="1817" hidden="1" customHeight="1" outlineLevel="2" spans="1:4">
      <c r="A1817" s="27">
        <v>45496</v>
      </c>
      <c r="B1817" s="1" t="s">
        <v>1167</v>
      </c>
      <c r="C1817" s="1" t="s">
        <v>19</v>
      </c>
      <c r="D1817" s="1">
        <v>23</v>
      </c>
    </row>
    <row r="1818" customHeight="1" outlineLevel="1" collapsed="1" spans="1:4">
      <c r="A1818" s="27"/>
      <c r="B1818" s="28" t="s">
        <v>1168</v>
      </c>
      <c r="D1818" s="1">
        <f>SUBTOTAL(9,D1816:D1817)</f>
        <v>61</v>
      </c>
    </row>
    <row r="1819" hidden="1" customHeight="1" outlineLevel="2" spans="1:4">
      <c r="A1819" s="27">
        <v>45496</v>
      </c>
      <c r="B1819" s="1" t="s">
        <v>1169</v>
      </c>
      <c r="C1819" s="1" t="s">
        <v>19</v>
      </c>
      <c r="D1819" s="1">
        <v>32</v>
      </c>
    </row>
    <row r="1820" customHeight="1" outlineLevel="1" collapsed="1" spans="1:4">
      <c r="A1820" s="27"/>
      <c r="B1820" s="28" t="s">
        <v>1170</v>
      </c>
      <c r="D1820" s="1">
        <f>SUBTOTAL(9,D1819)</f>
        <v>32</v>
      </c>
    </row>
    <row r="1821" hidden="1" customHeight="1" outlineLevel="2" spans="1:4">
      <c r="A1821" s="27">
        <v>45496</v>
      </c>
      <c r="B1821" s="1" t="s">
        <v>1171</v>
      </c>
      <c r="C1821" s="1" t="s">
        <v>19</v>
      </c>
      <c r="D1821" s="1">
        <v>69</v>
      </c>
    </row>
    <row r="1822" customHeight="1" outlineLevel="1" collapsed="1" spans="1:4">
      <c r="A1822" s="27"/>
      <c r="B1822" s="28" t="s">
        <v>1172</v>
      </c>
      <c r="D1822" s="1">
        <f>SUBTOTAL(9,D1821)</f>
        <v>69</v>
      </c>
    </row>
    <row r="1823" hidden="1" customHeight="1" outlineLevel="2" spans="1:4">
      <c r="A1823" s="27">
        <v>45496</v>
      </c>
      <c r="B1823" s="1" t="s">
        <v>1173</v>
      </c>
      <c r="C1823" s="1" t="s">
        <v>19</v>
      </c>
      <c r="D1823" s="1">
        <v>13</v>
      </c>
    </row>
    <row r="1824" customHeight="1" outlineLevel="1" collapsed="1" spans="1:4">
      <c r="A1824" s="27"/>
      <c r="B1824" s="28" t="s">
        <v>1174</v>
      </c>
      <c r="D1824" s="1">
        <f>SUBTOTAL(9,D1823)</f>
        <v>13</v>
      </c>
    </row>
    <row r="1825" hidden="1" customHeight="1" outlineLevel="2" spans="1:4">
      <c r="A1825" s="27">
        <v>45496</v>
      </c>
      <c r="B1825" s="1" t="s">
        <v>1175</v>
      </c>
      <c r="C1825" s="1" t="s">
        <v>19</v>
      </c>
      <c r="D1825" s="1">
        <v>4</v>
      </c>
    </row>
    <row r="1826" customHeight="1" outlineLevel="1" collapsed="1" spans="1:4">
      <c r="A1826" s="27"/>
      <c r="B1826" s="28" t="s">
        <v>1176</v>
      </c>
      <c r="D1826" s="1">
        <f>SUBTOTAL(9,D1825)</f>
        <v>4</v>
      </c>
    </row>
    <row r="1827" hidden="1" customHeight="1" outlineLevel="2" spans="1:4">
      <c r="A1827" s="27">
        <v>45496</v>
      </c>
      <c r="B1827" s="1" t="s">
        <v>1177</v>
      </c>
      <c r="C1827" s="1" t="s">
        <v>19</v>
      </c>
      <c r="D1827" s="1">
        <v>15</v>
      </c>
    </row>
    <row r="1828" customHeight="1" outlineLevel="1" collapsed="1" spans="1:4">
      <c r="A1828" s="27"/>
      <c r="B1828" s="28" t="s">
        <v>1178</v>
      </c>
      <c r="D1828" s="1">
        <f>SUBTOTAL(9,D1827)</f>
        <v>15</v>
      </c>
    </row>
    <row r="1829" hidden="1" customHeight="1" outlineLevel="2" spans="1:4">
      <c r="A1829" s="27">
        <v>45496</v>
      </c>
      <c r="B1829" s="1" t="s">
        <v>1179</v>
      </c>
      <c r="C1829" s="1" t="s">
        <v>19</v>
      </c>
      <c r="D1829" s="1">
        <v>84</v>
      </c>
    </row>
    <row r="1830" customHeight="1" outlineLevel="1" collapsed="1" spans="1:4">
      <c r="A1830" s="27"/>
      <c r="B1830" s="28" t="s">
        <v>1180</v>
      </c>
      <c r="D1830" s="1">
        <f>SUBTOTAL(9,D1829)</f>
        <v>84</v>
      </c>
    </row>
    <row r="1831" hidden="1" customHeight="1" outlineLevel="2" spans="1:4">
      <c r="A1831" s="27">
        <v>45496</v>
      </c>
      <c r="B1831" s="1" t="s">
        <v>1181</v>
      </c>
      <c r="C1831" s="1" t="s">
        <v>19</v>
      </c>
      <c r="D1831" s="1">
        <v>10</v>
      </c>
    </row>
    <row r="1832" hidden="1" customHeight="1" outlineLevel="2" spans="1:4">
      <c r="A1832" s="27">
        <v>45496</v>
      </c>
      <c r="B1832" s="1" t="s">
        <v>1181</v>
      </c>
      <c r="C1832" s="1" t="s">
        <v>19</v>
      </c>
      <c r="D1832" s="1">
        <v>20</v>
      </c>
    </row>
    <row r="1833" hidden="1" customHeight="1" outlineLevel="2" spans="1:10">
      <c r="A1833" s="27">
        <v>45505</v>
      </c>
      <c r="B1833" s="1" t="s">
        <v>1181</v>
      </c>
      <c r="C1833" s="1" t="s">
        <v>19</v>
      </c>
      <c r="D1833" s="1">
        <f>E1833-F1833</f>
        <v>-20</v>
      </c>
      <c r="F1833" s="29">
        <v>20</v>
      </c>
      <c r="H1833" s="1" t="s">
        <v>14</v>
      </c>
      <c r="I1833" s="1" t="s">
        <v>21</v>
      </c>
      <c r="J1833" s="1" t="s">
        <v>16</v>
      </c>
    </row>
    <row r="1834" customHeight="1" outlineLevel="1" collapsed="1" spans="1:6">
      <c r="A1834" s="27"/>
      <c r="B1834" s="28" t="s">
        <v>1182</v>
      </c>
      <c r="D1834" s="1">
        <f>SUBTOTAL(9,D1831:D1833)</f>
        <v>10</v>
      </c>
      <c r="F1834" s="29"/>
    </row>
    <row r="1835" hidden="1" customHeight="1" outlineLevel="2" spans="1:4">
      <c r="A1835" s="27">
        <v>45496</v>
      </c>
      <c r="B1835" s="1" t="s">
        <v>1183</v>
      </c>
      <c r="C1835" s="1" t="s">
        <v>19</v>
      </c>
      <c r="D1835" s="1">
        <v>19</v>
      </c>
    </row>
    <row r="1836" customHeight="1" outlineLevel="1" collapsed="1" spans="1:4">
      <c r="A1836" s="27"/>
      <c r="B1836" s="28" t="s">
        <v>1184</v>
      </c>
      <c r="D1836" s="1">
        <f>SUBTOTAL(9,D1835)</f>
        <v>19</v>
      </c>
    </row>
    <row r="1837" hidden="1" customHeight="1" outlineLevel="2" spans="1:4">
      <c r="A1837" s="27">
        <v>45496</v>
      </c>
      <c r="B1837" s="1" t="s">
        <v>1185</v>
      </c>
      <c r="C1837" s="1" t="s">
        <v>19</v>
      </c>
      <c r="D1837" s="1">
        <v>4</v>
      </c>
    </row>
    <row r="1838" customHeight="1" outlineLevel="1" collapsed="1" spans="1:4">
      <c r="A1838" s="27"/>
      <c r="B1838" s="28" t="s">
        <v>1186</v>
      </c>
      <c r="D1838" s="1">
        <f>SUBTOTAL(9,D1837)</f>
        <v>4</v>
      </c>
    </row>
    <row r="1839" hidden="1" customHeight="1" outlineLevel="2" spans="1:4">
      <c r="A1839" s="27">
        <v>45496</v>
      </c>
      <c r="B1839" s="1" t="s">
        <v>1187</v>
      </c>
      <c r="C1839" s="1" t="s">
        <v>19</v>
      </c>
      <c r="D1839" s="1">
        <v>29</v>
      </c>
    </row>
    <row r="1840" customHeight="1" outlineLevel="1" collapsed="1" spans="1:4">
      <c r="A1840" s="27"/>
      <c r="B1840" s="28" t="s">
        <v>1188</v>
      </c>
      <c r="D1840" s="1">
        <f>SUBTOTAL(9,D1839)</f>
        <v>29</v>
      </c>
    </row>
    <row r="1841" hidden="1" customHeight="1" outlineLevel="2" spans="1:4">
      <c r="A1841" s="27">
        <v>45496</v>
      </c>
      <c r="B1841" s="1" t="s">
        <v>1189</v>
      </c>
      <c r="C1841" s="1" t="s">
        <v>19</v>
      </c>
      <c r="D1841" s="1">
        <v>8</v>
      </c>
    </row>
    <row r="1842" customHeight="1" outlineLevel="1" collapsed="1" spans="1:4">
      <c r="A1842" s="27"/>
      <c r="B1842" s="28" t="s">
        <v>1190</v>
      </c>
      <c r="D1842" s="1">
        <f>SUBTOTAL(9,D1841)</f>
        <v>8</v>
      </c>
    </row>
    <row r="1843" hidden="1" customHeight="1" outlineLevel="2" spans="1:4">
      <c r="A1843" s="27">
        <v>45496</v>
      </c>
      <c r="B1843" s="1" t="s">
        <v>1191</v>
      </c>
      <c r="C1843" s="1" t="s">
        <v>19</v>
      </c>
      <c r="D1843" s="1">
        <v>38</v>
      </c>
    </row>
    <row r="1844" customHeight="1" outlineLevel="1" collapsed="1" spans="1:4">
      <c r="A1844" s="27"/>
      <c r="B1844" s="28" t="s">
        <v>1192</v>
      </c>
      <c r="D1844" s="1">
        <f>SUBTOTAL(9,D1843)</f>
        <v>38</v>
      </c>
    </row>
    <row r="1845" hidden="1" customHeight="1" outlineLevel="2" spans="1:4">
      <c r="A1845" s="27">
        <v>45496</v>
      </c>
      <c r="B1845" s="1" t="s">
        <v>1193</v>
      </c>
      <c r="C1845" s="1" t="s">
        <v>19</v>
      </c>
      <c r="D1845" s="1">
        <v>28</v>
      </c>
    </row>
    <row r="1846" customHeight="1" outlineLevel="1" collapsed="1" spans="1:4">
      <c r="A1846" s="27"/>
      <c r="B1846" s="28" t="s">
        <v>1194</v>
      </c>
      <c r="D1846" s="1">
        <f>SUBTOTAL(9,D1845)</f>
        <v>28</v>
      </c>
    </row>
    <row r="1847" hidden="1" customHeight="1" outlineLevel="2" spans="1:4">
      <c r="A1847" s="27">
        <v>45496</v>
      </c>
      <c r="B1847" s="1" t="s">
        <v>1195</v>
      </c>
      <c r="C1847" s="1" t="s">
        <v>19</v>
      </c>
      <c r="D1847" s="1">
        <v>50</v>
      </c>
    </row>
    <row r="1848" hidden="1" customHeight="1" outlineLevel="2" spans="1:10">
      <c r="A1848" s="27">
        <v>45523</v>
      </c>
      <c r="B1848" s="1" t="s">
        <v>1195</v>
      </c>
      <c r="C1848" s="1" t="s">
        <v>19</v>
      </c>
      <c r="D1848" s="1">
        <f>E1848-F1848</f>
        <v>-3</v>
      </c>
      <c r="F1848" s="1">
        <v>3</v>
      </c>
      <c r="H1848" s="1" t="s">
        <v>62</v>
      </c>
      <c r="I1848" s="1" t="s">
        <v>88</v>
      </c>
      <c r="J1848" s="1" t="s">
        <v>89</v>
      </c>
    </row>
    <row r="1849" hidden="1" customHeight="1" outlineLevel="2" spans="1:10">
      <c r="A1849" s="27">
        <v>45523</v>
      </c>
      <c r="B1849" s="1" t="s">
        <v>1195</v>
      </c>
      <c r="C1849" s="1" t="s">
        <v>19</v>
      </c>
      <c r="D1849" s="1">
        <f>E1849-F1849</f>
        <v>-1</v>
      </c>
      <c r="F1849" s="1">
        <v>1</v>
      </c>
      <c r="H1849" s="1" t="s">
        <v>62</v>
      </c>
      <c r="I1849" s="1" t="s">
        <v>88</v>
      </c>
      <c r="J1849" s="1" t="s">
        <v>89</v>
      </c>
    </row>
    <row r="1850" customHeight="1" outlineLevel="1" collapsed="1" spans="1:4">
      <c r="A1850" s="27"/>
      <c r="B1850" s="28" t="s">
        <v>1196</v>
      </c>
      <c r="D1850" s="1">
        <f>SUBTOTAL(9,D1847:D1849)</f>
        <v>46</v>
      </c>
    </row>
    <row r="1851" hidden="1" customHeight="1" outlineLevel="2" spans="1:4">
      <c r="A1851" s="27">
        <v>45496</v>
      </c>
      <c r="B1851" s="1" t="s">
        <v>1197</v>
      </c>
      <c r="C1851" s="1" t="s">
        <v>19</v>
      </c>
      <c r="D1851" s="1">
        <v>2</v>
      </c>
    </row>
    <row r="1852" hidden="1" customHeight="1" outlineLevel="2" spans="1:10">
      <c r="A1852" s="27">
        <v>45525</v>
      </c>
      <c r="B1852" s="1" t="s">
        <v>1197</v>
      </c>
      <c r="C1852" s="1" t="s">
        <v>19</v>
      </c>
      <c r="D1852" s="1">
        <f>E1852-F1852</f>
        <v>-2</v>
      </c>
      <c r="F1852" s="1">
        <v>2</v>
      </c>
      <c r="H1852" s="1" t="s">
        <v>62</v>
      </c>
      <c r="I1852" s="1" t="s">
        <v>88</v>
      </c>
      <c r="J1852" s="1" t="s">
        <v>89</v>
      </c>
    </row>
    <row r="1853" customHeight="1" outlineLevel="1" collapsed="1" spans="1:4">
      <c r="A1853" s="27"/>
      <c r="B1853" s="28" t="s">
        <v>1198</v>
      </c>
      <c r="D1853" s="1">
        <f>SUBTOTAL(9,D1851:D1852)</f>
        <v>0</v>
      </c>
    </row>
    <row r="1854" hidden="1" customHeight="1" outlineLevel="2" spans="1:4">
      <c r="A1854" s="27">
        <v>45496</v>
      </c>
      <c r="B1854" s="1" t="s">
        <v>1199</v>
      </c>
      <c r="C1854" s="1" t="s">
        <v>19</v>
      </c>
      <c r="D1854" s="1">
        <v>22</v>
      </c>
    </row>
    <row r="1855" hidden="1" customHeight="1" outlineLevel="2" spans="1:4">
      <c r="A1855" s="27">
        <v>45496</v>
      </c>
      <c r="B1855" s="1" t="s">
        <v>1199</v>
      </c>
      <c r="C1855" s="1" t="s">
        <v>19</v>
      </c>
      <c r="D1855" s="1">
        <v>12</v>
      </c>
    </row>
    <row r="1856" hidden="1" customHeight="1" outlineLevel="2" spans="1:4">
      <c r="A1856" s="27">
        <v>45496</v>
      </c>
      <c r="B1856" s="1" t="s">
        <v>1199</v>
      </c>
      <c r="C1856" s="1" t="s">
        <v>19</v>
      </c>
      <c r="D1856" s="1">
        <v>24</v>
      </c>
    </row>
    <row r="1857" hidden="1" customHeight="1" outlineLevel="2" spans="1:10">
      <c r="A1857" s="27">
        <v>45495</v>
      </c>
      <c r="B1857" s="1" t="s">
        <v>1199</v>
      </c>
      <c r="C1857" s="1" t="s">
        <v>19</v>
      </c>
      <c r="D1857" s="1">
        <f>E1857-F1857</f>
        <v>-4</v>
      </c>
      <c r="F1857" s="1">
        <v>4</v>
      </c>
      <c r="H1857" s="1" t="s">
        <v>62</v>
      </c>
      <c r="I1857" s="1" t="s">
        <v>88</v>
      </c>
      <c r="J1857" s="1" t="s">
        <v>1200</v>
      </c>
    </row>
    <row r="1858" hidden="1" customHeight="1" outlineLevel="2" spans="1:10">
      <c r="A1858" s="27">
        <v>45505</v>
      </c>
      <c r="B1858" s="1" t="s">
        <v>1199</v>
      </c>
      <c r="C1858" s="1" t="s">
        <v>19</v>
      </c>
      <c r="D1858" s="1">
        <f>E1858-F1858</f>
        <v>-12</v>
      </c>
      <c r="F1858" s="29">
        <v>12</v>
      </c>
      <c r="H1858" s="1" t="s">
        <v>14</v>
      </c>
      <c r="I1858" s="1" t="s">
        <v>21</v>
      </c>
      <c r="J1858" s="1" t="s">
        <v>16</v>
      </c>
    </row>
    <row r="1859" hidden="1" customHeight="1" outlineLevel="2" spans="1:10">
      <c r="A1859" s="27">
        <v>45524</v>
      </c>
      <c r="B1859" s="1" t="s">
        <v>1199</v>
      </c>
      <c r="C1859" s="1" t="s">
        <v>19</v>
      </c>
      <c r="D1859" s="1">
        <f>E1859-F1859</f>
        <v>-4</v>
      </c>
      <c r="F1859" s="1">
        <v>4</v>
      </c>
      <c r="H1859" s="1" t="s">
        <v>62</v>
      </c>
      <c r="I1859" s="1" t="s">
        <v>88</v>
      </c>
      <c r="J1859" s="1" t="s">
        <v>89</v>
      </c>
    </row>
    <row r="1860" customHeight="1" outlineLevel="1" collapsed="1" spans="1:4">
      <c r="A1860" s="27"/>
      <c r="B1860" s="28" t="s">
        <v>1201</v>
      </c>
      <c r="D1860" s="1">
        <f>SUBTOTAL(9,D1854:D1859)</f>
        <v>38</v>
      </c>
    </row>
    <row r="1861" hidden="1" customHeight="1" outlineLevel="2" spans="1:4">
      <c r="A1861" s="27">
        <v>45496</v>
      </c>
      <c r="B1861" s="1" t="s">
        <v>1202</v>
      </c>
      <c r="C1861" s="1" t="s">
        <v>19</v>
      </c>
      <c r="D1861" s="1">
        <v>4</v>
      </c>
    </row>
    <row r="1862" hidden="1" customHeight="1" outlineLevel="2" spans="1:10">
      <c r="A1862" s="27">
        <v>45524</v>
      </c>
      <c r="B1862" s="1" t="s">
        <v>1202</v>
      </c>
      <c r="C1862" s="1" t="s">
        <v>19</v>
      </c>
      <c r="D1862" s="1">
        <f>E1862-F1862</f>
        <v>-4</v>
      </c>
      <c r="F1862" s="1">
        <v>4</v>
      </c>
      <c r="H1862" s="1" t="s">
        <v>62</v>
      </c>
      <c r="I1862" s="1" t="s">
        <v>88</v>
      </c>
      <c r="J1862" s="1" t="s">
        <v>89</v>
      </c>
    </row>
    <row r="1863" customHeight="1" outlineLevel="1" collapsed="1" spans="1:4">
      <c r="A1863" s="27"/>
      <c r="B1863" s="28" t="s">
        <v>1203</v>
      </c>
      <c r="D1863" s="1">
        <f>SUBTOTAL(9,D1861:D1862)</f>
        <v>0</v>
      </c>
    </row>
    <row r="1864" hidden="1" customHeight="1" outlineLevel="2" spans="1:4">
      <c r="A1864" s="27">
        <v>45496</v>
      </c>
      <c r="B1864" s="1" t="s">
        <v>1204</v>
      </c>
      <c r="C1864" s="1" t="s">
        <v>19</v>
      </c>
      <c r="D1864" s="1">
        <v>98</v>
      </c>
    </row>
    <row r="1865" hidden="1" customHeight="1" outlineLevel="2" spans="1:4">
      <c r="A1865" s="27">
        <v>45496</v>
      </c>
      <c r="B1865" s="1" t="s">
        <v>1204</v>
      </c>
      <c r="C1865" s="1" t="s">
        <v>19</v>
      </c>
      <c r="D1865" s="1">
        <v>11</v>
      </c>
    </row>
    <row r="1866" hidden="1" customHeight="1" outlineLevel="2" spans="1:4">
      <c r="A1866" s="27">
        <v>45496</v>
      </c>
      <c r="B1866" s="1" t="s">
        <v>1204</v>
      </c>
      <c r="C1866" s="1" t="s">
        <v>19</v>
      </c>
      <c r="D1866" s="1">
        <v>30</v>
      </c>
    </row>
    <row r="1867" hidden="1" customHeight="1" outlineLevel="2" spans="1:4">
      <c r="A1867" s="27">
        <v>45496</v>
      </c>
      <c r="B1867" s="1" t="s">
        <v>1204</v>
      </c>
      <c r="C1867" s="1" t="s">
        <v>19</v>
      </c>
      <c r="D1867" s="1">
        <v>22</v>
      </c>
    </row>
    <row r="1868" hidden="1" customHeight="1" outlineLevel="2" spans="1:10">
      <c r="A1868" s="27">
        <v>45505</v>
      </c>
      <c r="B1868" s="1" t="s">
        <v>1204</v>
      </c>
      <c r="C1868" s="1" t="s">
        <v>19</v>
      </c>
      <c r="D1868" s="1">
        <f>E1868-F1868</f>
        <v>-11</v>
      </c>
      <c r="F1868" s="29">
        <v>11</v>
      </c>
      <c r="H1868" s="1" t="s">
        <v>14</v>
      </c>
      <c r="I1868" s="1" t="s">
        <v>21</v>
      </c>
      <c r="J1868" s="1" t="s">
        <v>16</v>
      </c>
    </row>
    <row r="1869" hidden="1" customHeight="1" outlineLevel="2" spans="1:10">
      <c r="A1869" s="27">
        <v>45505</v>
      </c>
      <c r="B1869" s="1" t="s">
        <v>1204</v>
      </c>
      <c r="C1869" s="1" t="s">
        <v>19</v>
      </c>
      <c r="D1869" s="1">
        <f>E1869-F1869</f>
        <v>-30</v>
      </c>
      <c r="F1869" s="29">
        <v>30</v>
      </c>
      <c r="H1869" s="1" t="s">
        <v>14</v>
      </c>
      <c r="I1869" s="1" t="s">
        <v>21</v>
      </c>
      <c r="J1869" s="1" t="s">
        <v>16</v>
      </c>
    </row>
    <row r="1870" hidden="1" customHeight="1" outlineLevel="2" spans="1:10">
      <c r="A1870" s="27">
        <v>45659</v>
      </c>
      <c r="B1870" s="1" t="s">
        <v>1204</v>
      </c>
      <c r="C1870" s="1" t="s">
        <v>19</v>
      </c>
      <c r="D1870" s="1">
        <f>E1870-F1870</f>
        <v>-10</v>
      </c>
      <c r="F1870" s="1">
        <v>10</v>
      </c>
      <c r="H1870" s="1" t="s">
        <v>38</v>
      </c>
      <c r="I1870" s="1" t="s">
        <v>39</v>
      </c>
      <c r="J1870" s="1" t="s">
        <v>39</v>
      </c>
    </row>
    <row r="1871" customHeight="1" outlineLevel="1" collapsed="1" spans="1:4">
      <c r="A1871" s="27"/>
      <c r="B1871" s="28" t="s">
        <v>1205</v>
      </c>
      <c r="D1871" s="1">
        <f>SUBTOTAL(9,D1864:D1870)</f>
        <v>110</v>
      </c>
    </row>
    <row r="1872" hidden="1" customHeight="1" outlineLevel="2" spans="1:4">
      <c r="A1872" s="27">
        <v>45496</v>
      </c>
      <c r="B1872" s="1" t="s">
        <v>1206</v>
      </c>
      <c r="C1872" s="1" t="s">
        <v>19</v>
      </c>
      <c r="D1872" s="1">
        <v>6</v>
      </c>
    </row>
    <row r="1873" hidden="1" customHeight="1" outlineLevel="2" spans="1:10">
      <c r="A1873" s="27">
        <v>45505</v>
      </c>
      <c r="B1873" s="1" t="s">
        <v>1206</v>
      </c>
      <c r="C1873" s="1" t="s">
        <v>19</v>
      </c>
      <c r="D1873" s="1">
        <f>E1873-F1873</f>
        <v>-6</v>
      </c>
      <c r="F1873" s="29">
        <v>6</v>
      </c>
      <c r="H1873" s="1" t="s">
        <v>14</v>
      </c>
      <c r="I1873" s="1" t="s">
        <v>21</v>
      </c>
      <c r="J1873" s="1" t="s">
        <v>16</v>
      </c>
    </row>
    <row r="1874" customHeight="1" outlineLevel="1" collapsed="1" spans="1:6">
      <c r="A1874" s="27"/>
      <c r="B1874" s="28" t="s">
        <v>1207</v>
      </c>
      <c r="D1874" s="1">
        <f>SUBTOTAL(9,D1872:D1873)</f>
        <v>0</v>
      </c>
      <c r="F1874" s="29"/>
    </row>
    <row r="1875" hidden="1" customHeight="1" outlineLevel="2" spans="1:4">
      <c r="A1875" s="27">
        <v>45496</v>
      </c>
      <c r="B1875" s="1" t="s">
        <v>1208</v>
      </c>
      <c r="C1875" s="1" t="s">
        <v>19</v>
      </c>
      <c r="D1875" s="1">
        <v>147</v>
      </c>
    </row>
    <row r="1876" customHeight="1" outlineLevel="1" collapsed="1" spans="1:4">
      <c r="A1876" s="27"/>
      <c r="B1876" s="28" t="s">
        <v>1209</v>
      </c>
      <c r="D1876" s="1">
        <f>SUBTOTAL(9,D1875)</f>
        <v>147</v>
      </c>
    </row>
    <row r="1877" hidden="1" customHeight="1" outlineLevel="2" spans="1:4">
      <c r="A1877" s="27">
        <v>45496</v>
      </c>
      <c r="B1877" s="1" t="s">
        <v>1210</v>
      </c>
      <c r="C1877" s="1" t="s">
        <v>19</v>
      </c>
      <c r="D1877" s="1">
        <v>13</v>
      </c>
    </row>
    <row r="1878" customHeight="1" outlineLevel="1" collapsed="1" spans="1:4">
      <c r="A1878" s="27"/>
      <c r="B1878" s="28" t="s">
        <v>1211</v>
      </c>
      <c r="D1878" s="1">
        <f>SUBTOTAL(9,D1877)</f>
        <v>13</v>
      </c>
    </row>
    <row r="1879" hidden="1" customHeight="1" outlineLevel="2" spans="1:4">
      <c r="A1879" s="27">
        <v>45496</v>
      </c>
      <c r="B1879" s="1" t="s">
        <v>1212</v>
      </c>
      <c r="C1879" s="1" t="s">
        <v>19</v>
      </c>
      <c r="D1879" s="1">
        <v>7</v>
      </c>
    </row>
    <row r="1880" customHeight="1" outlineLevel="1" collapsed="1" spans="1:4">
      <c r="A1880" s="27"/>
      <c r="B1880" s="28" t="s">
        <v>1213</v>
      </c>
      <c r="D1880" s="1">
        <f>SUBTOTAL(9,D1879)</f>
        <v>7</v>
      </c>
    </row>
    <row r="1881" hidden="1" customHeight="1" outlineLevel="2" spans="1:4">
      <c r="A1881" s="27">
        <v>45496</v>
      </c>
      <c r="B1881" s="1" t="s">
        <v>1214</v>
      </c>
      <c r="C1881" s="1" t="s">
        <v>19</v>
      </c>
      <c r="D1881" s="1">
        <v>92</v>
      </c>
    </row>
    <row r="1882" customHeight="1" outlineLevel="1" collapsed="1" spans="1:4">
      <c r="A1882" s="27"/>
      <c r="B1882" s="28" t="s">
        <v>1215</v>
      </c>
      <c r="D1882" s="1">
        <f>SUBTOTAL(9,D1881)</f>
        <v>92</v>
      </c>
    </row>
    <row r="1883" hidden="1" customHeight="1" outlineLevel="2" spans="1:4">
      <c r="A1883" s="27">
        <v>45496</v>
      </c>
      <c r="B1883" s="1" t="s">
        <v>1216</v>
      </c>
      <c r="C1883" s="1" t="s">
        <v>19</v>
      </c>
      <c r="D1883" s="1">
        <v>3</v>
      </c>
    </row>
    <row r="1884" customHeight="1" outlineLevel="1" collapsed="1" spans="1:4">
      <c r="A1884" s="27"/>
      <c r="B1884" s="28" t="s">
        <v>1217</v>
      </c>
      <c r="D1884" s="1">
        <f>SUBTOTAL(9,D1883)</f>
        <v>3</v>
      </c>
    </row>
    <row r="1885" hidden="1" customHeight="1" outlineLevel="2" spans="1:4">
      <c r="A1885" s="27">
        <v>45496</v>
      </c>
      <c r="B1885" s="1" t="s">
        <v>1218</v>
      </c>
      <c r="C1885" s="1" t="s">
        <v>19</v>
      </c>
      <c r="D1885" s="1">
        <v>8</v>
      </c>
    </row>
    <row r="1886" customHeight="1" outlineLevel="1" collapsed="1" spans="1:4">
      <c r="A1886" s="27"/>
      <c r="B1886" s="28" t="s">
        <v>1219</v>
      </c>
      <c r="D1886" s="1">
        <f>SUBTOTAL(9,D1885)</f>
        <v>8</v>
      </c>
    </row>
    <row r="1887" hidden="1" customHeight="1" outlineLevel="2" spans="1:4">
      <c r="A1887" s="27">
        <v>45496</v>
      </c>
      <c r="B1887" s="1" t="s">
        <v>1220</v>
      </c>
      <c r="C1887" s="1" t="s">
        <v>19</v>
      </c>
      <c r="D1887" s="1">
        <v>5</v>
      </c>
    </row>
    <row r="1888" customHeight="1" outlineLevel="1" collapsed="1" spans="1:4">
      <c r="A1888" s="27"/>
      <c r="B1888" s="28" t="s">
        <v>1221</v>
      </c>
      <c r="D1888" s="1">
        <f>SUBTOTAL(9,D1887)</f>
        <v>5</v>
      </c>
    </row>
    <row r="1889" hidden="1" customHeight="1" outlineLevel="2" spans="1:4">
      <c r="A1889" s="27">
        <v>45496</v>
      </c>
      <c r="B1889" s="1" t="s">
        <v>1222</v>
      </c>
      <c r="C1889" s="1" t="s">
        <v>19</v>
      </c>
      <c r="D1889" s="1">
        <v>63</v>
      </c>
    </row>
    <row r="1890" customHeight="1" outlineLevel="1" collapsed="1" spans="1:4">
      <c r="A1890" s="27"/>
      <c r="B1890" s="28" t="s">
        <v>1223</v>
      </c>
      <c r="D1890" s="1">
        <f>SUBTOTAL(9,D1889)</f>
        <v>63</v>
      </c>
    </row>
    <row r="1891" hidden="1" customHeight="1" outlineLevel="2" spans="1:4">
      <c r="A1891" s="27">
        <v>45496</v>
      </c>
      <c r="B1891" s="1" t="s">
        <v>1224</v>
      </c>
      <c r="C1891" s="1" t="s">
        <v>19</v>
      </c>
      <c r="D1891" s="1">
        <v>34</v>
      </c>
    </row>
    <row r="1892" customHeight="1" outlineLevel="1" collapsed="1" spans="1:4">
      <c r="A1892" s="27"/>
      <c r="B1892" s="28" t="s">
        <v>1225</v>
      </c>
      <c r="D1892" s="1">
        <f>SUBTOTAL(9,D1891)</f>
        <v>34</v>
      </c>
    </row>
    <row r="1893" hidden="1" customHeight="1" outlineLevel="2" spans="1:4">
      <c r="A1893" s="27">
        <v>45496</v>
      </c>
      <c r="B1893" s="1" t="s">
        <v>1226</v>
      </c>
      <c r="C1893" s="1" t="s">
        <v>19</v>
      </c>
      <c r="D1893" s="1">
        <v>226</v>
      </c>
    </row>
    <row r="1894" hidden="1" customHeight="1" outlineLevel="2" spans="1:10">
      <c r="A1894" s="27">
        <v>45524</v>
      </c>
      <c r="B1894" s="1" t="s">
        <v>1226</v>
      </c>
      <c r="C1894" s="1" t="s">
        <v>19</v>
      </c>
      <c r="D1894" s="1">
        <f>E1894-F1894</f>
        <v>-40</v>
      </c>
      <c r="F1894" s="1">
        <v>40</v>
      </c>
      <c r="H1894" s="1" t="s">
        <v>14</v>
      </c>
      <c r="I1894" s="1" t="s">
        <v>21</v>
      </c>
      <c r="J1894" s="1" t="s">
        <v>16</v>
      </c>
    </row>
    <row r="1895" hidden="1" customHeight="1" outlineLevel="2" spans="1:10">
      <c r="A1895" s="27">
        <v>45524</v>
      </c>
      <c r="B1895" s="1" t="s">
        <v>1226</v>
      </c>
      <c r="C1895" s="1" t="s">
        <v>19</v>
      </c>
      <c r="D1895" s="1">
        <f>E1895-F1895</f>
        <v>-10</v>
      </c>
      <c r="F1895" s="1">
        <v>10</v>
      </c>
      <c r="H1895" s="1" t="s">
        <v>14</v>
      </c>
      <c r="I1895" s="1" t="s">
        <v>21</v>
      </c>
      <c r="J1895" s="1" t="s">
        <v>16</v>
      </c>
    </row>
    <row r="1896" customHeight="1" outlineLevel="1" collapsed="1" spans="1:4">
      <c r="A1896" s="27"/>
      <c r="B1896" s="28" t="s">
        <v>1227</v>
      </c>
      <c r="D1896" s="1">
        <f>SUBTOTAL(9,D1893:D1895)</f>
        <v>176</v>
      </c>
    </row>
    <row r="1897" hidden="1" customHeight="1" outlineLevel="2" spans="1:4">
      <c r="A1897" s="27">
        <v>45496</v>
      </c>
      <c r="B1897" s="1" t="s">
        <v>1228</v>
      </c>
      <c r="C1897" s="1" t="s">
        <v>19</v>
      </c>
      <c r="D1897" s="1">
        <v>4</v>
      </c>
    </row>
    <row r="1898" hidden="1" customHeight="1" outlineLevel="2" spans="1:10">
      <c r="A1898" s="27">
        <v>46022</v>
      </c>
      <c r="B1898" s="1" t="s">
        <v>1228</v>
      </c>
      <c r="C1898" s="1" t="s">
        <v>19</v>
      </c>
      <c r="D1898" s="1">
        <f>E1898-F1898</f>
        <v>-4</v>
      </c>
      <c r="F1898" s="1">
        <v>4</v>
      </c>
      <c r="H1898" s="1" t="s">
        <v>38</v>
      </c>
      <c r="I1898" s="1" t="s">
        <v>39</v>
      </c>
      <c r="J1898" s="1" t="s">
        <v>39</v>
      </c>
    </row>
    <row r="1899" customHeight="1" outlineLevel="1" collapsed="1" spans="1:4">
      <c r="A1899" s="27"/>
      <c r="B1899" s="28" t="s">
        <v>1229</v>
      </c>
      <c r="D1899" s="1">
        <f>SUBTOTAL(9,D1897:D1898)</f>
        <v>0</v>
      </c>
    </row>
    <row r="1900" hidden="1" customHeight="1" outlineLevel="2" spans="1:4">
      <c r="A1900" s="27">
        <v>45496</v>
      </c>
      <c r="B1900" s="1" t="s">
        <v>1230</v>
      </c>
      <c r="C1900" s="1" t="s">
        <v>19</v>
      </c>
      <c r="D1900" s="1">
        <v>70</v>
      </c>
    </row>
    <row r="1901" hidden="1" customHeight="1" outlineLevel="2" spans="1:10">
      <c r="A1901" s="27">
        <v>45510</v>
      </c>
      <c r="B1901" s="1" t="s">
        <v>1230</v>
      </c>
      <c r="C1901" s="1" t="s">
        <v>19</v>
      </c>
      <c r="D1901" s="1">
        <f t="shared" ref="D1901:D1908" si="24">E1901-F1901</f>
        <v>-2</v>
      </c>
      <c r="F1901" s="1">
        <v>2</v>
      </c>
      <c r="H1901" s="1" t="s">
        <v>1231</v>
      </c>
      <c r="I1901" s="1" t="s">
        <v>1232</v>
      </c>
      <c r="J1901" s="1" t="s">
        <v>1233</v>
      </c>
    </row>
    <row r="1902" hidden="1" customHeight="1" outlineLevel="2" spans="1:10">
      <c r="A1902" s="27">
        <v>45534</v>
      </c>
      <c r="B1902" s="1" t="s">
        <v>1230</v>
      </c>
      <c r="C1902" s="1" t="s">
        <v>19</v>
      </c>
      <c r="D1902" s="1">
        <f t="shared" si="24"/>
        <v>-1</v>
      </c>
      <c r="F1902" s="1">
        <v>1</v>
      </c>
      <c r="H1902" s="1" t="s">
        <v>62</v>
      </c>
      <c r="I1902" s="1" t="s">
        <v>88</v>
      </c>
      <c r="J1902" s="1" t="s">
        <v>89</v>
      </c>
    </row>
    <row r="1903" hidden="1" customHeight="1" outlineLevel="2" spans="1:10">
      <c r="A1903" s="27">
        <v>45538</v>
      </c>
      <c r="B1903" s="1" t="s">
        <v>1230</v>
      </c>
      <c r="C1903" s="1" t="s">
        <v>19</v>
      </c>
      <c r="D1903" s="1">
        <f t="shared" si="24"/>
        <v>-2</v>
      </c>
      <c r="F1903" s="1">
        <v>2</v>
      </c>
      <c r="H1903" s="1" t="s">
        <v>406</v>
      </c>
      <c r="I1903" s="1" t="s">
        <v>165</v>
      </c>
      <c r="J1903" s="1" t="s">
        <v>89</v>
      </c>
    </row>
    <row r="1904" hidden="1" customHeight="1" outlineLevel="2" spans="1:10">
      <c r="A1904" s="27">
        <v>45553</v>
      </c>
      <c r="B1904" s="1" t="s">
        <v>1230</v>
      </c>
      <c r="C1904" s="1" t="s">
        <v>19</v>
      </c>
      <c r="D1904" s="1">
        <f t="shared" si="24"/>
        <v>-3</v>
      </c>
      <c r="F1904" s="1">
        <v>3</v>
      </c>
      <c r="H1904" s="1" t="s">
        <v>158</v>
      </c>
      <c r="I1904" s="1" t="s">
        <v>157</v>
      </c>
      <c r="J1904" s="1" t="s">
        <v>89</v>
      </c>
    </row>
    <row r="1905" hidden="1" customHeight="1" outlineLevel="2" spans="1:10">
      <c r="A1905" s="27">
        <v>45565</v>
      </c>
      <c r="B1905" s="1" t="s">
        <v>1230</v>
      </c>
      <c r="C1905" s="1" t="s">
        <v>19</v>
      </c>
      <c r="D1905" s="1">
        <f t="shared" si="24"/>
        <v>-30</v>
      </c>
      <c r="F1905" s="1">
        <v>30</v>
      </c>
      <c r="H1905" s="1" t="s">
        <v>1231</v>
      </c>
      <c r="I1905" s="1" t="s">
        <v>165</v>
      </c>
      <c r="J1905" s="1" t="s">
        <v>16</v>
      </c>
    </row>
    <row r="1906" hidden="1" customHeight="1" outlineLevel="2" spans="1:11">
      <c r="A1906" s="27">
        <v>45630</v>
      </c>
      <c r="B1906" s="1" t="s">
        <v>1230</v>
      </c>
      <c r="C1906" s="1" t="s">
        <v>19</v>
      </c>
      <c r="D1906" s="1">
        <f t="shared" si="24"/>
        <v>-26</v>
      </c>
      <c r="F1906" s="1">
        <v>26</v>
      </c>
      <c r="H1906" s="1" t="s">
        <v>1234</v>
      </c>
      <c r="I1906" s="1" t="s">
        <v>165</v>
      </c>
      <c r="J1906" s="1" t="s">
        <v>16</v>
      </c>
      <c r="K1906" s="1" t="s">
        <v>1235</v>
      </c>
    </row>
    <row r="1907" hidden="1" customHeight="1" outlineLevel="2" spans="1:10">
      <c r="A1907" s="27">
        <v>45636</v>
      </c>
      <c r="B1907" s="1" t="s">
        <v>1230</v>
      </c>
      <c r="C1907" s="1" t="s">
        <v>19</v>
      </c>
      <c r="D1907" s="1">
        <f t="shared" si="24"/>
        <v>-2</v>
      </c>
      <c r="F1907" s="1">
        <v>2</v>
      </c>
      <c r="H1907" s="1" t="s">
        <v>158</v>
      </c>
      <c r="I1907" s="1" t="s">
        <v>157</v>
      </c>
      <c r="J1907" s="1" t="s">
        <v>89</v>
      </c>
    </row>
    <row r="1908" hidden="1" customHeight="1" outlineLevel="2" spans="1:10">
      <c r="A1908" s="27">
        <v>45660</v>
      </c>
      <c r="B1908" s="1" t="s">
        <v>1230</v>
      </c>
      <c r="C1908" s="1" t="s">
        <v>19</v>
      </c>
      <c r="D1908" s="1">
        <f t="shared" si="24"/>
        <v>-4</v>
      </c>
      <c r="F1908" s="1">
        <v>4</v>
      </c>
      <c r="H1908" s="1" t="s">
        <v>38</v>
      </c>
      <c r="I1908" s="1" t="s">
        <v>39</v>
      </c>
      <c r="J1908" s="1" t="s">
        <v>39</v>
      </c>
    </row>
    <row r="1909" customHeight="1" outlineLevel="1" collapsed="1" spans="1:4">
      <c r="A1909" s="27"/>
      <c r="B1909" s="28" t="s">
        <v>1236</v>
      </c>
      <c r="D1909" s="1">
        <f>SUBTOTAL(9,D1900:D1908)</f>
        <v>0</v>
      </c>
    </row>
    <row r="1910" hidden="1" customHeight="1" outlineLevel="2" spans="1:7">
      <c r="A1910" s="27">
        <v>45495</v>
      </c>
      <c r="B1910" s="1" t="s">
        <v>1237</v>
      </c>
      <c r="C1910" s="1" t="s">
        <v>19</v>
      </c>
      <c r="D1910" s="1">
        <f>E1910-F1910</f>
        <v>2</v>
      </c>
      <c r="E1910" s="1">
        <v>2</v>
      </c>
      <c r="G1910" s="1" t="s">
        <v>869</v>
      </c>
    </row>
    <row r="1911" hidden="1" customHeight="1" outlineLevel="2" spans="1:10">
      <c r="A1911" s="27">
        <v>45502</v>
      </c>
      <c r="B1911" s="1" t="s">
        <v>1237</v>
      </c>
      <c r="C1911" s="1" t="s">
        <v>19</v>
      </c>
      <c r="D1911" s="1">
        <f>E1911-F1911</f>
        <v>-1</v>
      </c>
      <c r="F1911" s="1">
        <v>1</v>
      </c>
      <c r="H1911" s="1" t="s">
        <v>62</v>
      </c>
      <c r="I1911" s="1" t="s">
        <v>88</v>
      </c>
      <c r="J1911" s="1" t="s">
        <v>89</v>
      </c>
    </row>
    <row r="1912" hidden="1" customHeight="1" outlineLevel="2" spans="1:10">
      <c r="A1912" s="27">
        <v>45659</v>
      </c>
      <c r="B1912" s="1" t="s">
        <v>1237</v>
      </c>
      <c r="C1912" s="1" t="s">
        <v>19</v>
      </c>
      <c r="D1912" s="1">
        <f>E1912-F1912</f>
        <v>-1</v>
      </c>
      <c r="F1912" s="1">
        <v>1</v>
      </c>
      <c r="H1912" s="1" t="s">
        <v>38</v>
      </c>
      <c r="I1912" s="1" t="s">
        <v>39</v>
      </c>
      <c r="J1912" s="1" t="s">
        <v>39</v>
      </c>
    </row>
    <row r="1913" customHeight="1" outlineLevel="1" collapsed="1" spans="1:4">
      <c r="A1913" s="27"/>
      <c r="B1913" s="28" t="s">
        <v>1238</v>
      </c>
      <c r="D1913" s="1">
        <f>SUBTOTAL(9,D1910:D1912)</f>
        <v>0</v>
      </c>
    </row>
    <row r="1914" hidden="1" customHeight="1" outlineLevel="2" spans="1:4">
      <c r="A1914" s="27">
        <v>45496</v>
      </c>
      <c r="B1914" s="1" t="s">
        <v>1239</v>
      </c>
      <c r="C1914" s="1" t="s">
        <v>552</v>
      </c>
      <c r="D1914" s="1">
        <v>27</v>
      </c>
    </row>
    <row r="1915" hidden="1" customHeight="1" outlineLevel="2" spans="1:4">
      <c r="A1915" s="27">
        <v>45496</v>
      </c>
      <c r="B1915" s="1" t="s">
        <v>1239</v>
      </c>
      <c r="C1915" s="1" t="s">
        <v>803</v>
      </c>
      <c r="D1915" s="1">
        <v>32</v>
      </c>
    </row>
    <row r="1916" hidden="1" customHeight="1" outlineLevel="2" spans="1:10">
      <c r="A1916" s="27">
        <v>45518</v>
      </c>
      <c r="B1916" s="1" t="s">
        <v>1239</v>
      </c>
      <c r="C1916" s="1" t="s">
        <v>19</v>
      </c>
      <c r="D1916" s="1">
        <f>E1916-F1916</f>
        <v>-10</v>
      </c>
      <c r="F1916" s="1">
        <v>10</v>
      </c>
      <c r="H1916" s="1" t="s">
        <v>406</v>
      </c>
      <c r="I1916" s="1" t="s">
        <v>407</v>
      </c>
      <c r="J1916" s="1" t="s">
        <v>1240</v>
      </c>
    </row>
    <row r="1917" hidden="1" customHeight="1" outlineLevel="2" spans="1:10">
      <c r="A1917" s="27">
        <v>45530</v>
      </c>
      <c r="B1917" s="1" t="s">
        <v>1239</v>
      </c>
      <c r="C1917" s="1" t="s">
        <v>802</v>
      </c>
      <c r="D1917" s="1">
        <f>E1917-F1917</f>
        <v>-2</v>
      </c>
      <c r="F1917" s="1">
        <v>2</v>
      </c>
      <c r="H1917" s="1" t="s">
        <v>62</v>
      </c>
      <c r="I1917" s="1" t="s">
        <v>88</v>
      </c>
      <c r="J1917" s="1" t="s">
        <v>89</v>
      </c>
    </row>
    <row r="1918" hidden="1" customHeight="1" outlineLevel="2" spans="1:10">
      <c r="A1918" s="27">
        <v>45576</v>
      </c>
      <c r="B1918" s="1" t="s">
        <v>1239</v>
      </c>
      <c r="C1918" s="1" t="s">
        <v>802</v>
      </c>
      <c r="D1918" s="1">
        <f>E1918-F1918</f>
        <v>-15</v>
      </c>
      <c r="F1918" s="1">
        <v>15</v>
      </c>
      <c r="H1918" s="1" t="s">
        <v>156</v>
      </c>
      <c r="I1918" s="1" t="s">
        <v>157</v>
      </c>
      <c r="J1918" s="1" t="s">
        <v>89</v>
      </c>
    </row>
    <row r="1919" hidden="1" customHeight="1" outlineLevel="2" spans="1:10">
      <c r="A1919" s="27">
        <v>46014</v>
      </c>
      <c r="B1919" s="1" t="s">
        <v>1239</v>
      </c>
      <c r="C1919" s="1" t="s">
        <v>803</v>
      </c>
      <c r="D1919" s="1">
        <f>E1919-F1919</f>
        <v>-2</v>
      </c>
      <c r="F1919" s="1">
        <v>2</v>
      </c>
      <c r="H1919" s="1" t="s">
        <v>38</v>
      </c>
      <c r="I1919" s="1" t="s">
        <v>154</v>
      </c>
      <c r="J1919" s="1" t="s">
        <v>89</v>
      </c>
    </row>
    <row r="1920" hidden="1" customHeight="1" outlineLevel="2" spans="1:10">
      <c r="A1920" s="27">
        <v>46016</v>
      </c>
      <c r="B1920" s="1" t="s">
        <v>1239</v>
      </c>
      <c r="C1920" s="1" t="s">
        <v>803</v>
      </c>
      <c r="D1920" s="1">
        <f>E1920-F1920</f>
        <v>-30</v>
      </c>
      <c r="F1920" s="1">
        <v>30</v>
      </c>
      <c r="H1920" s="1" t="s">
        <v>38</v>
      </c>
      <c r="I1920" s="1" t="s">
        <v>39</v>
      </c>
      <c r="J1920" s="1" t="s">
        <v>39</v>
      </c>
    </row>
    <row r="1921" customHeight="1" outlineLevel="1" collapsed="1" spans="1:4">
      <c r="A1921" s="27"/>
      <c r="B1921" s="28" t="s">
        <v>1241</v>
      </c>
      <c r="D1921" s="1">
        <f>SUBTOTAL(9,D1914:D1920)</f>
        <v>0</v>
      </c>
    </row>
    <row r="1922" hidden="1" customHeight="1" outlineLevel="2" spans="1:11">
      <c r="A1922" s="27">
        <v>45490</v>
      </c>
      <c r="B1922" s="1" t="s">
        <v>1242</v>
      </c>
      <c r="C1922" s="1" t="s">
        <v>19</v>
      </c>
      <c r="D1922" s="1">
        <f>E1922-F1922</f>
        <v>1</v>
      </c>
      <c r="E1922" s="1">
        <v>1</v>
      </c>
      <c r="G1922" s="1" t="s">
        <v>20</v>
      </c>
      <c r="K1922" s="1" t="s">
        <v>53</v>
      </c>
    </row>
    <row r="1923" hidden="1" customHeight="1" outlineLevel="2" spans="1:10">
      <c r="A1923" s="27">
        <v>45490</v>
      </c>
      <c r="B1923" s="1" t="s">
        <v>1242</v>
      </c>
      <c r="C1923" s="1" t="s">
        <v>19</v>
      </c>
      <c r="D1923" s="1">
        <f>E1923-F1923</f>
        <v>-1</v>
      </c>
      <c r="F1923" s="1">
        <v>1</v>
      </c>
      <c r="H1923" s="1" t="s">
        <v>174</v>
      </c>
      <c r="J1923" s="1" t="s">
        <v>1243</v>
      </c>
    </row>
    <row r="1924" customHeight="1" outlineLevel="1" collapsed="1" spans="1:4">
      <c r="A1924" s="27"/>
      <c r="B1924" s="28" t="s">
        <v>1244</v>
      </c>
      <c r="D1924" s="1">
        <f>SUBTOTAL(9,D1922:D1923)</f>
        <v>0</v>
      </c>
    </row>
    <row r="1925" hidden="1" customHeight="1" outlineLevel="2" spans="1:7">
      <c r="A1925" s="27">
        <v>45558</v>
      </c>
      <c r="B1925" s="1" t="s">
        <v>1245</v>
      </c>
      <c r="C1925" s="1" t="s">
        <v>19</v>
      </c>
      <c r="D1925" s="1">
        <f>E1925-F1925</f>
        <v>2</v>
      </c>
      <c r="E1925" s="1">
        <v>2</v>
      </c>
      <c r="G1925" s="1" t="s">
        <v>13</v>
      </c>
    </row>
    <row r="1926" hidden="1" customHeight="1" outlineLevel="2" spans="1:10">
      <c r="A1926" s="27">
        <v>45574</v>
      </c>
      <c r="B1926" s="1" t="s">
        <v>1245</v>
      </c>
      <c r="C1926" s="1" t="s">
        <v>19</v>
      </c>
      <c r="D1926" s="1">
        <f>E1926-F1926</f>
        <v>-2</v>
      </c>
      <c r="F1926" s="1">
        <v>2</v>
      </c>
      <c r="H1926" s="1" t="s">
        <v>14</v>
      </c>
      <c r="I1926" s="1" t="s">
        <v>407</v>
      </c>
      <c r="J1926" s="1" t="s">
        <v>1246</v>
      </c>
    </row>
    <row r="1927" customHeight="1" outlineLevel="1" collapsed="1" spans="1:4">
      <c r="A1927" s="27"/>
      <c r="B1927" s="28" t="s">
        <v>1247</v>
      </c>
      <c r="D1927" s="1">
        <f>SUBTOTAL(9,D1925:D1926)</f>
        <v>0</v>
      </c>
    </row>
    <row r="1928" hidden="1" customHeight="1" outlineLevel="2" spans="1:7">
      <c r="A1928" s="27">
        <v>45529</v>
      </c>
      <c r="B1928" s="1" t="s">
        <v>1248</v>
      </c>
      <c r="C1928" s="1" t="s">
        <v>19</v>
      </c>
      <c r="D1928" s="1">
        <f>E1928-F1928</f>
        <v>2</v>
      </c>
      <c r="E1928" s="1">
        <v>2</v>
      </c>
      <c r="G1928" s="1" t="s">
        <v>61</v>
      </c>
    </row>
    <row r="1929" customHeight="1" outlineLevel="1" collapsed="1" spans="1:4">
      <c r="A1929" s="27"/>
      <c r="B1929" s="28" t="s">
        <v>1249</v>
      </c>
      <c r="D1929" s="1">
        <f>SUBTOTAL(9,D1928)</f>
        <v>2</v>
      </c>
    </row>
    <row r="1930" hidden="1" customHeight="1" outlineLevel="2" spans="1:7">
      <c r="A1930" s="27">
        <v>45496</v>
      </c>
      <c r="B1930" s="1" t="s">
        <v>1250</v>
      </c>
      <c r="C1930" s="1" t="s">
        <v>19</v>
      </c>
      <c r="D1930" s="1">
        <f>E1930-F1930</f>
        <v>6</v>
      </c>
      <c r="E1930" s="1">
        <v>6</v>
      </c>
      <c r="G1930" s="1" t="s">
        <v>61</v>
      </c>
    </row>
    <row r="1931" hidden="1" customHeight="1" outlineLevel="2" spans="1:10">
      <c r="A1931" s="27">
        <v>45503</v>
      </c>
      <c r="B1931" s="1" t="s">
        <v>1250</v>
      </c>
      <c r="C1931" s="1" t="s">
        <v>19</v>
      </c>
      <c r="D1931" s="1">
        <f>E1931-F1931</f>
        <v>-6</v>
      </c>
      <c r="F1931" s="1">
        <v>6</v>
      </c>
      <c r="H1931" s="1" t="s">
        <v>62</v>
      </c>
      <c r="I1931" s="1" t="s">
        <v>63</v>
      </c>
      <c r="J1931" s="1" t="s">
        <v>64</v>
      </c>
    </row>
    <row r="1932" customHeight="1" outlineLevel="1" collapsed="1" spans="1:4">
      <c r="A1932" s="27"/>
      <c r="B1932" s="28" t="s">
        <v>1251</v>
      </c>
      <c r="D1932" s="1">
        <f>SUBTOTAL(9,D1930:D1931)</f>
        <v>0</v>
      </c>
    </row>
    <row r="1933" hidden="1" customHeight="1" outlineLevel="2" spans="1:7">
      <c r="A1933" s="27">
        <v>45496</v>
      </c>
      <c r="B1933" s="1" t="s">
        <v>1252</v>
      </c>
      <c r="C1933" s="1" t="s">
        <v>19</v>
      </c>
      <c r="D1933" s="1">
        <f>E1933-F1933</f>
        <v>2</v>
      </c>
      <c r="E1933" s="1">
        <v>2</v>
      </c>
      <c r="G1933" s="1" t="s">
        <v>61</v>
      </c>
    </row>
    <row r="1934" hidden="1" customHeight="1" outlineLevel="2" spans="1:10">
      <c r="A1934" s="27">
        <v>45502</v>
      </c>
      <c r="B1934" s="1" t="s">
        <v>1252</v>
      </c>
      <c r="C1934" s="1" t="s">
        <v>19</v>
      </c>
      <c r="D1934" s="1">
        <f>E1934-F1934</f>
        <v>-2</v>
      </c>
      <c r="F1934" s="1">
        <v>2</v>
      </c>
      <c r="H1934" s="1" t="s">
        <v>62</v>
      </c>
      <c r="I1934" s="1" t="s">
        <v>88</v>
      </c>
      <c r="J1934" s="1" t="s">
        <v>89</v>
      </c>
    </row>
    <row r="1935" customHeight="1" outlineLevel="1" collapsed="1" spans="1:4">
      <c r="A1935" s="27"/>
      <c r="B1935" s="28" t="s">
        <v>1253</v>
      </c>
      <c r="D1935" s="1">
        <f>SUBTOTAL(9,D1933:D1934)</f>
        <v>0</v>
      </c>
    </row>
    <row r="1936" hidden="1" customHeight="1" outlineLevel="2" spans="1:7">
      <c r="A1936" s="27">
        <v>45484</v>
      </c>
      <c r="B1936" s="1" t="s">
        <v>1254</v>
      </c>
      <c r="C1936" s="1" t="s">
        <v>19</v>
      </c>
      <c r="D1936" s="1">
        <f>E1936-F1936</f>
        <v>2</v>
      </c>
      <c r="E1936" s="1">
        <v>2</v>
      </c>
      <c r="G1936" s="1" t="s">
        <v>61</v>
      </c>
    </row>
    <row r="1937" hidden="1" customHeight="1" outlineLevel="2" spans="1:10">
      <c r="A1937" s="27">
        <v>45486</v>
      </c>
      <c r="B1937" s="1" t="s">
        <v>1254</v>
      </c>
      <c r="C1937" s="1" t="s">
        <v>19</v>
      </c>
      <c r="D1937" s="1">
        <f>E1937-F1937</f>
        <v>-2</v>
      </c>
      <c r="F1937" s="1">
        <v>2</v>
      </c>
      <c r="H1937" s="1" t="s">
        <v>62</v>
      </c>
      <c r="I1937" s="1" t="s">
        <v>63</v>
      </c>
      <c r="J1937" s="1" t="s">
        <v>64</v>
      </c>
    </row>
    <row r="1938" customHeight="1" outlineLevel="1" collapsed="1" spans="1:4">
      <c r="A1938" s="27"/>
      <c r="B1938" s="28" t="s">
        <v>1255</v>
      </c>
      <c r="D1938" s="1">
        <f>SUBTOTAL(9,D1936:D1937)</f>
        <v>0</v>
      </c>
    </row>
    <row r="1939" hidden="1" customHeight="1" outlineLevel="2" spans="1:4">
      <c r="A1939" s="27">
        <v>45496</v>
      </c>
      <c r="B1939" s="1" t="s">
        <v>1256</v>
      </c>
      <c r="C1939" s="1" t="s">
        <v>19</v>
      </c>
      <c r="D1939" s="1">
        <v>2</v>
      </c>
    </row>
    <row r="1940" hidden="1" customHeight="1" outlineLevel="2" spans="1:10">
      <c r="A1940" s="27">
        <v>45492</v>
      </c>
      <c r="B1940" s="1" t="s">
        <v>1256</v>
      </c>
      <c r="C1940" s="1" t="s">
        <v>19</v>
      </c>
      <c r="D1940" s="1">
        <f>E1940-F1940</f>
        <v>-2</v>
      </c>
      <c r="F1940" s="1">
        <v>2</v>
      </c>
      <c r="H1940" s="1" t="s">
        <v>62</v>
      </c>
      <c r="I1940" s="1" t="s">
        <v>88</v>
      </c>
      <c r="J1940" s="1" t="s">
        <v>1200</v>
      </c>
    </row>
    <row r="1941" customHeight="1" outlineLevel="1" collapsed="1" spans="1:4">
      <c r="A1941" s="27"/>
      <c r="B1941" s="28" t="s">
        <v>1257</v>
      </c>
      <c r="D1941" s="1">
        <f>SUBTOTAL(9,D1939:D1940)</f>
        <v>0</v>
      </c>
    </row>
    <row r="1942" hidden="1" customHeight="1" outlineLevel="2" spans="1:7">
      <c r="A1942" s="27">
        <v>45525</v>
      </c>
      <c r="B1942" s="1" t="s">
        <v>1258</v>
      </c>
      <c r="C1942" s="1" t="s">
        <v>19</v>
      </c>
      <c r="D1942" s="1">
        <f>E1942-F1942</f>
        <v>80</v>
      </c>
      <c r="E1942" s="1">
        <v>80</v>
      </c>
      <c r="G1942" s="1" t="s">
        <v>61</v>
      </c>
    </row>
    <row r="1943" hidden="1" customHeight="1" outlineLevel="2" spans="1:10">
      <c r="A1943" s="27">
        <v>45527</v>
      </c>
      <c r="B1943" s="1" t="s">
        <v>1258</v>
      </c>
      <c r="C1943" s="1" t="s">
        <v>19</v>
      </c>
      <c r="D1943" s="1">
        <f>E1943-F1943</f>
        <v>-80</v>
      </c>
      <c r="F1943" s="1">
        <v>80</v>
      </c>
      <c r="H1943" s="1" t="s">
        <v>62</v>
      </c>
      <c r="I1943" s="1" t="s">
        <v>88</v>
      </c>
      <c r="J1943" s="1" t="s">
        <v>89</v>
      </c>
    </row>
    <row r="1944" customHeight="1" outlineLevel="1" collapsed="1" spans="1:4">
      <c r="A1944" s="27"/>
      <c r="B1944" s="28" t="s">
        <v>1259</v>
      </c>
      <c r="D1944" s="1">
        <f>SUBTOTAL(9,D1942:D1943)</f>
        <v>0</v>
      </c>
    </row>
    <row r="1945" hidden="1" customHeight="1" outlineLevel="2" spans="1:4">
      <c r="A1945" s="27">
        <v>45496</v>
      </c>
      <c r="B1945" s="1" t="s">
        <v>1260</v>
      </c>
      <c r="C1945" s="1" t="s">
        <v>12</v>
      </c>
      <c r="D1945" s="1">
        <v>72</v>
      </c>
    </row>
    <row r="1946" hidden="1" customHeight="1" outlineLevel="2" spans="1:10">
      <c r="A1946" s="27">
        <v>45503</v>
      </c>
      <c r="B1946" s="1" t="s">
        <v>1260</v>
      </c>
      <c r="C1946" s="1" t="s">
        <v>12</v>
      </c>
      <c r="D1946" s="1">
        <f>E1946-F1946</f>
        <v>-25</v>
      </c>
      <c r="F1946" s="1">
        <v>25</v>
      </c>
      <c r="H1946" s="1" t="s">
        <v>38</v>
      </c>
      <c r="I1946" s="1" t="s">
        <v>154</v>
      </c>
      <c r="J1946" s="1" t="s">
        <v>151</v>
      </c>
    </row>
    <row r="1947" hidden="1" customHeight="1" outlineLevel="2" spans="1:10">
      <c r="A1947" s="27">
        <v>45534</v>
      </c>
      <c r="B1947" s="1" t="s">
        <v>1260</v>
      </c>
      <c r="C1947" s="1" t="s">
        <v>12</v>
      </c>
      <c r="D1947" s="1">
        <f>E1947-F1947</f>
        <v>-25</v>
      </c>
      <c r="F1947" s="1">
        <v>25</v>
      </c>
      <c r="H1947" s="1" t="s">
        <v>732</v>
      </c>
      <c r="I1947" s="1" t="s">
        <v>154</v>
      </c>
      <c r="J1947" s="1" t="s">
        <v>1261</v>
      </c>
    </row>
    <row r="1948" hidden="1" customHeight="1" outlineLevel="2" spans="1:10">
      <c r="A1948" s="27">
        <v>45545</v>
      </c>
      <c r="B1948" s="1" t="s">
        <v>1260</v>
      </c>
      <c r="C1948" s="1" t="s">
        <v>12</v>
      </c>
      <c r="D1948" s="1">
        <f>E1948-F1948</f>
        <v>-1</v>
      </c>
      <c r="F1948" s="1">
        <v>1</v>
      </c>
      <c r="H1948" s="1" t="s">
        <v>14</v>
      </c>
      <c r="I1948" s="1" t="s">
        <v>407</v>
      </c>
      <c r="J1948" s="1" t="s">
        <v>1246</v>
      </c>
    </row>
    <row r="1949" customHeight="1" outlineLevel="1" collapsed="1" spans="1:4">
      <c r="A1949" s="27"/>
      <c r="B1949" s="28" t="s">
        <v>1262</v>
      </c>
      <c r="D1949" s="1">
        <f>SUBTOTAL(9,D1945:D1948)</f>
        <v>21</v>
      </c>
    </row>
    <row r="1950" hidden="1" customHeight="1" outlineLevel="2" spans="1:4">
      <c r="A1950" s="27">
        <v>45496</v>
      </c>
      <c r="B1950" s="1" t="s">
        <v>1263</v>
      </c>
      <c r="C1950" s="1" t="s">
        <v>12</v>
      </c>
      <c r="D1950" s="1">
        <v>32</v>
      </c>
    </row>
    <row r="1951" hidden="1" customHeight="1" outlineLevel="2" spans="1:4">
      <c r="A1951" s="27">
        <v>45496</v>
      </c>
      <c r="B1951" s="1" t="s">
        <v>1263</v>
      </c>
      <c r="C1951" s="1" t="s">
        <v>12</v>
      </c>
      <c r="D1951" s="1">
        <v>22</v>
      </c>
    </row>
    <row r="1952" hidden="1" customHeight="1" outlineLevel="2" spans="1:4">
      <c r="A1952" s="27">
        <v>45496</v>
      </c>
      <c r="B1952" s="1" t="s">
        <v>1263</v>
      </c>
      <c r="C1952" s="1" t="s">
        <v>12</v>
      </c>
      <c r="D1952" s="1">
        <v>4</v>
      </c>
    </row>
    <row r="1953" hidden="1" customHeight="1" outlineLevel="2" spans="1:10">
      <c r="A1953" s="27">
        <v>45503</v>
      </c>
      <c r="B1953" s="1" t="s">
        <v>1263</v>
      </c>
      <c r="C1953" s="1" t="s">
        <v>12</v>
      </c>
      <c r="D1953" s="1">
        <f>E1953-F1953</f>
        <v>-32</v>
      </c>
      <c r="F1953" s="1">
        <v>32</v>
      </c>
      <c r="H1953" s="1" t="s">
        <v>38</v>
      </c>
      <c r="I1953" s="1" t="s">
        <v>154</v>
      </c>
      <c r="J1953" s="1" t="s">
        <v>151</v>
      </c>
    </row>
    <row r="1954" hidden="1" customHeight="1" outlineLevel="2" spans="1:10">
      <c r="A1954" s="27">
        <v>45534</v>
      </c>
      <c r="B1954" s="1" t="s">
        <v>1263</v>
      </c>
      <c r="C1954" s="1" t="s">
        <v>12</v>
      </c>
      <c r="D1954" s="1">
        <f>E1954-F1954</f>
        <v>-18</v>
      </c>
      <c r="F1954" s="1">
        <v>18</v>
      </c>
      <c r="H1954" s="1" t="s">
        <v>732</v>
      </c>
      <c r="I1954" s="1" t="s">
        <v>154</v>
      </c>
      <c r="J1954" s="1" t="s">
        <v>1261</v>
      </c>
    </row>
    <row r="1955" hidden="1" customHeight="1" outlineLevel="2" spans="1:11">
      <c r="A1955" s="27">
        <v>45586</v>
      </c>
      <c r="B1955" s="1" t="s">
        <v>1263</v>
      </c>
      <c r="C1955" s="1" t="s">
        <v>12</v>
      </c>
      <c r="D1955" s="1">
        <f>E1955-F1955</f>
        <v>-4</v>
      </c>
      <c r="F1955" s="1">
        <v>4</v>
      </c>
      <c r="H1955" s="1" t="s">
        <v>406</v>
      </c>
      <c r="I1955" s="1" t="s">
        <v>154</v>
      </c>
      <c r="J1955" s="1" t="s">
        <v>1264</v>
      </c>
      <c r="K1955" s="1" t="s">
        <v>1265</v>
      </c>
    </row>
    <row r="1956" hidden="1" customHeight="1" outlineLevel="2" spans="1:10">
      <c r="A1956" s="27">
        <v>45636</v>
      </c>
      <c r="B1956" s="1" t="s">
        <v>1263</v>
      </c>
      <c r="C1956" s="1" t="s">
        <v>12</v>
      </c>
      <c r="D1956" s="1">
        <f>E1956-F1956</f>
        <v>-4</v>
      </c>
      <c r="F1956" s="1">
        <v>4</v>
      </c>
      <c r="H1956" s="1" t="s">
        <v>158</v>
      </c>
      <c r="I1956" s="1" t="s">
        <v>157</v>
      </c>
      <c r="J1956" s="1" t="s">
        <v>89</v>
      </c>
    </row>
    <row r="1957" customHeight="1" outlineLevel="1" collapsed="1" spans="1:4">
      <c r="A1957" s="27"/>
      <c r="B1957" s="28" t="s">
        <v>1266</v>
      </c>
      <c r="D1957" s="1">
        <f>SUBTOTAL(9,D1950:D1956)</f>
        <v>0</v>
      </c>
    </row>
    <row r="1958" hidden="1" customHeight="1" outlineLevel="2" spans="1:4">
      <c r="A1958" s="27">
        <v>45496</v>
      </c>
      <c r="B1958" s="1" t="s">
        <v>1267</v>
      </c>
      <c r="C1958" s="1" t="s">
        <v>12</v>
      </c>
      <c r="D1958" s="1">
        <v>296</v>
      </c>
    </row>
    <row r="1959" hidden="1" customHeight="1" outlineLevel="2" spans="1:4">
      <c r="A1959" s="27">
        <v>45496</v>
      </c>
      <c r="B1959" s="1" t="s">
        <v>1267</v>
      </c>
      <c r="C1959" s="1" t="s">
        <v>12</v>
      </c>
      <c r="D1959" s="1">
        <v>66</v>
      </c>
    </row>
    <row r="1960" hidden="1" customHeight="1" outlineLevel="2" spans="1:10">
      <c r="A1960" s="27">
        <v>45496</v>
      </c>
      <c r="B1960" s="1" t="s">
        <v>1267</v>
      </c>
      <c r="C1960" s="1" t="s">
        <v>12</v>
      </c>
      <c r="D1960" s="1">
        <f t="shared" ref="D1960:D1965" si="25">E1960-F1960</f>
        <v>-130</v>
      </c>
      <c r="F1960" s="1">
        <v>130</v>
      </c>
      <c r="H1960" s="1" t="s">
        <v>62</v>
      </c>
      <c r="I1960" s="1" t="s">
        <v>1268</v>
      </c>
      <c r="J1960" s="1" t="s">
        <v>890</v>
      </c>
    </row>
    <row r="1961" hidden="1" customHeight="1" outlineLevel="2" spans="1:10">
      <c r="A1961" s="27">
        <v>45503</v>
      </c>
      <c r="B1961" s="1" t="s">
        <v>1267</v>
      </c>
      <c r="C1961" s="1" t="s">
        <v>12</v>
      </c>
      <c r="D1961" s="1">
        <f t="shared" si="25"/>
        <v>-80</v>
      </c>
      <c r="F1961" s="1">
        <v>80</v>
      </c>
      <c r="H1961" s="1" t="s">
        <v>38</v>
      </c>
      <c r="I1961" s="1" t="s">
        <v>154</v>
      </c>
      <c r="J1961" s="1" t="s">
        <v>151</v>
      </c>
    </row>
    <row r="1962" hidden="1" customHeight="1" outlineLevel="2" spans="1:10">
      <c r="A1962" s="27">
        <v>45514</v>
      </c>
      <c r="B1962" s="1" t="s">
        <v>1267</v>
      </c>
      <c r="C1962" s="1" t="s">
        <v>19</v>
      </c>
      <c r="D1962" s="1">
        <f t="shared" si="25"/>
        <v>-30</v>
      </c>
      <c r="F1962" s="1">
        <v>30</v>
      </c>
      <c r="H1962" s="1" t="s">
        <v>813</v>
      </c>
      <c r="I1962" s="1" t="s">
        <v>63</v>
      </c>
      <c r="J1962" s="1" t="s">
        <v>64</v>
      </c>
    </row>
    <row r="1963" hidden="1" customHeight="1" outlineLevel="2" spans="1:10">
      <c r="A1963" s="27">
        <v>45534</v>
      </c>
      <c r="B1963" s="1" t="s">
        <v>1267</v>
      </c>
      <c r="C1963" s="1" t="s">
        <v>12</v>
      </c>
      <c r="D1963" s="1">
        <f t="shared" si="25"/>
        <v>-92</v>
      </c>
      <c r="F1963" s="1">
        <v>92</v>
      </c>
      <c r="H1963" s="1" t="s">
        <v>732</v>
      </c>
      <c r="I1963" s="1" t="s">
        <v>154</v>
      </c>
      <c r="J1963" s="1" t="s">
        <v>1261</v>
      </c>
    </row>
    <row r="1964" hidden="1" customHeight="1" outlineLevel="2" spans="1:10">
      <c r="A1964" s="27">
        <v>45538</v>
      </c>
      <c r="B1964" s="1" t="s">
        <v>1267</v>
      </c>
      <c r="C1964" s="1" t="s">
        <v>12</v>
      </c>
      <c r="D1964" s="1">
        <f t="shared" si="25"/>
        <v>-6</v>
      </c>
      <c r="F1964" s="1">
        <v>6</v>
      </c>
      <c r="H1964" s="1" t="s">
        <v>406</v>
      </c>
      <c r="I1964" s="1" t="s">
        <v>165</v>
      </c>
      <c r="J1964" s="1" t="s">
        <v>89</v>
      </c>
    </row>
    <row r="1965" hidden="1" customHeight="1" outlineLevel="2" spans="1:11">
      <c r="A1965" s="27">
        <v>45586</v>
      </c>
      <c r="B1965" s="1" t="s">
        <v>1267</v>
      </c>
      <c r="C1965" s="1" t="s">
        <v>12</v>
      </c>
      <c r="D1965" s="1">
        <f t="shared" si="25"/>
        <v>-24</v>
      </c>
      <c r="F1965" s="1">
        <v>24</v>
      </c>
      <c r="H1965" s="1" t="s">
        <v>406</v>
      </c>
      <c r="I1965" s="1" t="s">
        <v>154</v>
      </c>
      <c r="J1965" s="1" t="s">
        <v>1264</v>
      </c>
      <c r="K1965" s="1" t="s">
        <v>1265</v>
      </c>
    </row>
    <row r="1966" customHeight="1" outlineLevel="1" collapsed="1" spans="1:4">
      <c r="A1966" s="27"/>
      <c r="B1966" s="28" t="s">
        <v>1269</v>
      </c>
      <c r="D1966" s="1">
        <f>SUBTOTAL(9,D1958:D1965)</f>
        <v>0</v>
      </c>
    </row>
    <row r="1967" hidden="1" customHeight="1" outlineLevel="2" spans="1:4">
      <c r="A1967" s="27">
        <v>45496</v>
      </c>
      <c r="B1967" s="1" t="s">
        <v>1270</v>
      </c>
      <c r="C1967" s="1" t="s">
        <v>12</v>
      </c>
      <c r="D1967" s="1">
        <v>2</v>
      </c>
    </row>
    <row r="1968" hidden="1" customHeight="1" outlineLevel="2" spans="1:10">
      <c r="A1968" s="27">
        <v>46022</v>
      </c>
      <c r="B1968" s="1" t="s">
        <v>1270</v>
      </c>
      <c r="C1968" s="1" t="s">
        <v>19</v>
      </c>
      <c r="D1968" s="1">
        <f>E1968-F1968</f>
        <v>-2</v>
      </c>
      <c r="F1968" s="1">
        <v>2</v>
      </c>
      <c r="H1968" s="1" t="s">
        <v>38</v>
      </c>
      <c r="I1968" s="1" t="s">
        <v>39</v>
      </c>
      <c r="J1968" s="1" t="s">
        <v>39</v>
      </c>
    </row>
    <row r="1969" customHeight="1" outlineLevel="1" collapsed="1" spans="1:4">
      <c r="A1969" s="27"/>
      <c r="B1969" s="28" t="s">
        <v>1271</v>
      </c>
      <c r="D1969" s="1">
        <f>SUBTOTAL(9,D1967:D1968)</f>
        <v>0</v>
      </c>
    </row>
    <row r="1970" hidden="1" customHeight="1" outlineLevel="2" spans="1:7">
      <c r="A1970" s="27">
        <v>45533</v>
      </c>
      <c r="B1970" s="1" t="s">
        <v>1272</v>
      </c>
      <c r="C1970" s="1" t="s">
        <v>769</v>
      </c>
      <c r="D1970" s="1">
        <f t="shared" ref="D1970:D1975" si="26">E1970-F1970</f>
        <v>5070</v>
      </c>
      <c r="E1970" s="1">
        <v>5070</v>
      </c>
      <c r="G1970" s="1" t="s">
        <v>61</v>
      </c>
    </row>
    <row r="1971" hidden="1" customHeight="1" outlineLevel="2" spans="1:10">
      <c r="A1971" s="27">
        <v>45535</v>
      </c>
      <c r="B1971" s="1" t="s">
        <v>1272</v>
      </c>
      <c r="C1971" s="1" t="s">
        <v>1273</v>
      </c>
      <c r="D1971" s="1">
        <f t="shared" si="26"/>
        <v>-5070</v>
      </c>
      <c r="F1971" s="1">
        <v>5070</v>
      </c>
      <c r="H1971" s="1" t="s">
        <v>1274</v>
      </c>
      <c r="I1971" s="1" t="s">
        <v>165</v>
      </c>
      <c r="J1971" s="1" t="s">
        <v>1246</v>
      </c>
    </row>
    <row r="1972" hidden="1" customHeight="1" outlineLevel="2" spans="1:10">
      <c r="A1972" s="27">
        <v>45538</v>
      </c>
      <c r="B1972" s="1" t="s">
        <v>1272</v>
      </c>
      <c r="C1972" s="1" t="s">
        <v>768</v>
      </c>
      <c r="D1972" s="1">
        <f t="shared" si="26"/>
        <v>-5070</v>
      </c>
      <c r="F1972" s="1">
        <v>5070</v>
      </c>
      <c r="H1972" s="1" t="s">
        <v>1274</v>
      </c>
      <c r="I1972" s="1" t="s">
        <v>165</v>
      </c>
      <c r="J1972" s="1" t="s">
        <v>1246</v>
      </c>
    </row>
    <row r="1973" hidden="1" customHeight="1" outlineLevel="2" spans="1:7">
      <c r="A1973" s="27">
        <v>45538</v>
      </c>
      <c r="B1973" s="1" t="s">
        <v>1272</v>
      </c>
      <c r="C1973" s="1" t="s">
        <v>768</v>
      </c>
      <c r="D1973" s="1">
        <f t="shared" si="26"/>
        <v>5070</v>
      </c>
      <c r="E1973" s="1">
        <v>5070</v>
      </c>
      <c r="G1973" s="1" t="s">
        <v>61</v>
      </c>
    </row>
    <row r="1974" hidden="1" customHeight="1" outlineLevel="2" spans="1:10">
      <c r="A1974" s="27">
        <v>45544</v>
      </c>
      <c r="B1974" s="1" t="s">
        <v>1272</v>
      </c>
      <c r="C1974" s="1" t="s">
        <v>768</v>
      </c>
      <c r="D1974" s="1">
        <f t="shared" si="26"/>
        <v>-10140</v>
      </c>
      <c r="F1974" s="1">
        <v>10140</v>
      </c>
      <c r="H1974" s="1" t="s">
        <v>1274</v>
      </c>
      <c r="I1974" s="1" t="s">
        <v>165</v>
      </c>
      <c r="J1974" s="1" t="s">
        <v>1246</v>
      </c>
    </row>
    <row r="1975" hidden="1" customHeight="1" outlineLevel="2" spans="1:7">
      <c r="A1975" s="27">
        <v>45541</v>
      </c>
      <c r="B1975" s="1" t="s">
        <v>1272</v>
      </c>
      <c r="C1975" s="1" t="s">
        <v>769</v>
      </c>
      <c r="D1975" s="1">
        <f t="shared" si="26"/>
        <v>10140</v>
      </c>
      <c r="E1975" s="1">
        <v>10140</v>
      </c>
      <c r="G1975" s="1" t="s">
        <v>61</v>
      </c>
    </row>
    <row r="1976" customHeight="1" outlineLevel="1" collapsed="1" spans="1:4">
      <c r="A1976" s="27"/>
      <c r="B1976" s="28" t="s">
        <v>1275</v>
      </c>
      <c r="D1976" s="1">
        <f>SUBTOTAL(9,D1970:D1975)</f>
        <v>0</v>
      </c>
    </row>
    <row r="1977" hidden="1" customHeight="1" outlineLevel="2" spans="1:11">
      <c r="A1977" s="27">
        <v>45601</v>
      </c>
      <c r="B1977" s="1" t="s">
        <v>1276</v>
      </c>
      <c r="C1977" s="1" t="s">
        <v>19</v>
      </c>
      <c r="D1977" s="1">
        <f>E1977-F1977</f>
        <v>79</v>
      </c>
      <c r="E1977" s="1">
        <v>79</v>
      </c>
      <c r="G1977" s="1" t="s">
        <v>61</v>
      </c>
      <c r="H1977" s="1" t="s">
        <v>14</v>
      </c>
      <c r="I1977" s="1" t="s">
        <v>61</v>
      </c>
      <c r="J1977" s="1" t="s">
        <v>747</v>
      </c>
      <c r="K1977" s="1" t="s">
        <v>748</v>
      </c>
    </row>
    <row r="1978" hidden="1" customHeight="1" outlineLevel="2" spans="1:10">
      <c r="A1978" s="27">
        <v>45607</v>
      </c>
      <c r="B1978" s="1" t="s">
        <v>1276</v>
      </c>
      <c r="C1978" s="1" t="s">
        <v>19</v>
      </c>
      <c r="D1978" s="1">
        <f>E1978-F1978</f>
        <v>-79</v>
      </c>
      <c r="F1978" s="1">
        <v>79</v>
      </c>
      <c r="H1978" s="1" t="s">
        <v>14</v>
      </c>
      <c r="I1978" s="1" t="s">
        <v>407</v>
      </c>
      <c r="J1978" s="1" t="s">
        <v>1277</v>
      </c>
    </row>
    <row r="1979" customHeight="1" outlineLevel="1" collapsed="1" spans="1:4">
      <c r="A1979" s="27"/>
      <c r="B1979" s="28" t="s">
        <v>1278</v>
      </c>
      <c r="D1979" s="1">
        <f>SUBTOTAL(9,D1977:D1978)</f>
        <v>0</v>
      </c>
    </row>
    <row r="1980" hidden="1" customHeight="1" outlineLevel="2" spans="1:11">
      <c r="A1980" s="27">
        <v>45601</v>
      </c>
      <c r="B1980" s="1" t="s">
        <v>1279</v>
      </c>
      <c r="C1980" s="1" t="s">
        <v>19</v>
      </c>
      <c r="D1980" s="1">
        <f>E1980-F1980</f>
        <v>5704</v>
      </c>
      <c r="E1980" s="1">
        <v>5704</v>
      </c>
      <c r="G1980" s="1" t="s">
        <v>61</v>
      </c>
      <c r="H1980" s="1" t="s">
        <v>14</v>
      </c>
      <c r="I1980" s="1" t="s">
        <v>61</v>
      </c>
      <c r="J1980" s="1" t="s">
        <v>747</v>
      </c>
      <c r="K1980" s="1" t="s">
        <v>748</v>
      </c>
    </row>
    <row r="1981" hidden="1" customHeight="1" outlineLevel="2" spans="1:10">
      <c r="A1981" s="27">
        <v>45607</v>
      </c>
      <c r="B1981" s="1" t="s">
        <v>1279</v>
      </c>
      <c r="C1981" s="1" t="s">
        <v>19</v>
      </c>
      <c r="D1981" s="1">
        <f>E1981-F1981</f>
        <v>-5704</v>
      </c>
      <c r="F1981" s="1">
        <v>5704</v>
      </c>
      <c r="H1981" s="1" t="s">
        <v>14</v>
      </c>
      <c r="I1981" s="1" t="s">
        <v>407</v>
      </c>
      <c r="J1981" s="1" t="s">
        <v>1277</v>
      </c>
    </row>
    <row r="1982" customHeight="1" outlineLevel="1" collapsed="1" spans="1:4">
      <c r="A1982" s="27"/>
      <c r="B1982" s="28" t="s">
        <v>1280</v>
      </c>
      <c r="D1982" s="1">
        <f>SUBTOTAL(9,D1980:D1981)</f>
        <v>0</v>
      </c>
    </row>
    <row r="1983" hidden="1" customHeight="1" outlineLevel="2" spans="1:4">
      <c r="A1983" s="27">
        <v>45496</v>
      </c>
      <c r="B1983" s="1" t="s">
        <v>1281</v>
      </c>
      <c r="C1983" s="1" t="s">
        <v>19</v>
      </c>
      <c r="D1983" s="1">
        <v>13</v>
      </c>
    </row>
    <row r="1984" hidden="1" customHeight="1" outlineLevel="2" spans="1:10">
      <c r="A1984" s="27">
        <v>45533</v>
      </c>
      <c r="B1984" s="1" t="s">
        <v>1281</v>
      </c>
      <c r="C1984" s="1" t="s">
        <v>19</v>
      </c>
      <c r="D1984" s="1">
        <f>E1984-F1984</f>
        <v>-12</v>
      </c>
      <c r="F1984" s="1">
        <v>12</v>
      </c>
      <c r="H1984" s="1" t="s">
        <v>690</v>
      </c>
      <c r="I1984" s="1" t="s">
        <v>157</v>
      </c>
      <c r="J1984" s="1" t="s">
        <v>89</v>
      </c>
    </row>
    <row r="1985" hidden="1" customHeight="1" outlineLevel="2" spans="1:7">
      <c r="A1985" s="27">
        <v>45532</v>
      </c>
      <c r="B1985" s="1" t="s">
        <v>1281</v>
      </c>
      <c r="C1985" s="1" t="s">
        <v>19</v>
      </c>
      <c r="D1985" s="1">
        <f>E1985-F1985</f>
        <v>25</v>
      </c>
      <c r="E1985" s="1">
        <v>25</v>
      </c>
      <c r="G1985" s="1" t="s">
        <v>1282</v>
      </c>
    </row>
    <row r="1986" hidden="1" customHeight="1" outlineLevel="2" spans="1:10">
      <c r="A1986" s="27">
        <v>46022</v>
      </c>
      <c r="B1986" s="1" t="s">
        <v>1281</v>
      </c>
      <c r="C1986" s="1" t="s">
        <v>19</v>
      </c>
      <c r="D1986" s="1">
        <f>E1986-F1986</f>
        <v>-26</v>
      </c>
      <c r="F1986" s="1">
        <v>26</v>
      </c>
      <c r="H1986" s="1" t="s">
        <v>38</v>
      </c>
      <c r="I1986" s="1" t="s">
        <v>39</v>
      </c>
      <c r="J1986" s="1" t="s">
        <v>39</v>
      </c>
    </row>
    <row r="1987" customHeight="1" outlineLevel="1" collapsed="1" spans="1:4">
      <c r="A1987" s="27"/>
      <c r="B1987" s="28" t="s">
        <v>1283</v>
      </c>
      <c r="D1987" s="1">
        <f>SUBTOTAL(9,D1983:D1986)</f>
        <v>0</v>
      </c>
    </row>
    <row r="1988" hidden="1" customHeight="1" outlineLevel="2" spans="1:4">
      <c r="A1988" s="27">
        <v>45496</v>
      </c>
      <c r="B1988" s="1" t="s">
        <v>1284</v>
      </c>
      <c r="C1988" s="1" t="s">
        <v>19</v>
      </c>
      <c r="D1988" s="1">
        <v>13</v>
      </c>
    </row>
    <row r="1989" hidden="1" customHeight="1" outlineLevel="2" spans="1:10">
      <c r="A1989" s="27">
        <v>45533</v>
      </c>
      <c r="B1989" s="1" t="s">
        <v>1284</v>
      </c>
      <c r="C1989" s="1" t="s">
        <v>19</v>
      </c>
      <c r="D1989" s="1">
        <f>E1989-F1989</f>
        <v>-12</v>
      </c>
      <c r="F1989" s="1">
        <v>12</v>
      </c>
      <c r="H1989" s="1" t="s">
        <v>690</v>
      </c>
      <c r="I1989" s="1" t="s">
        <v>157</v>
      </c>
      <c r="J1989" s="1" t="s">
        <v>89</v>
      </c>
    </row>
    <row r="1990" hidden="1" customHeight="1" outlineLevel="2" spans="1:7">
      <c r="A1990" s="27">
        <v>45532</v>
      </c>
      <c r="B1990" s="1" t="s">
        <v>1284</v>
      </c>
      <c r="C1990" s="1" t="s">
        <v>19</v>
      </c>
      <c r="D1990" s="1">
        <f>E1990-F1990</f>
        <v>25</v>
      </c>
      <c r="E1990" s="1">
        <v>25</v>
      </c>
      <c r="G1990" s="1" t="s">
        <v>1282</v>
      </c>
    </row>
    <row r="1991" hidden="1" customHeight="1" outlineLevel="2" spans="1:10">
      <c r="A1991" s="27">
        <v>46022</v>
      </c>
      <c r="B1991" s="1" t="s">
        <v>1284</v>
      </c>
      <c r="C1991" s="1" t="s">
        <v>19</v>
      </c>
      <c r="D1991" s="1">
        <f>E1991-F1991</f>
        <v>-26</v>
      </c>
      <c r="F1991" s="1">
        <v>26</v>
      </c>
      <c r="H1991" s="1" t="s">
        <v>38</v>
      </c>
      <c r="I1991" s="1" t="s">
        <v>39</v>
      </c>
      <c r="J1991" s="1" t="s">
        <v>39</v>
      </c>
    </row>
    <row r="1992" customHeight="1" outlineLevel="1" collapsed="1" spans="1:4">
      <c r="A1992" s="27"/>
      <c r="B1992" s="28" t="s">
        <v>1285</v>
      </c>
      <c r="D1992" s="1">
        <f>SUBTOTAL(9,D1988:D1991)</f>
        <v>0</v>
      </c>
    </row>
    <row r="1993" hidden="1" customHeight="1" outlineLevel="2" spans="1:4">
      <c r="A1993" s="27">
        <v>45496</v>
      </c>
      <c r="B1993" s="1" t="s">
        <v>1286</v>
      </c>
      <c r="C1993" s="1" t="s">
        <v>1287</v>
      </c>
      <c r="D1993" s="1">
        <v>31</v>
      </c>
    </row>
    <row r="1994" hidden="1" customHeight="1" outlineLevel="2" spans="1:10">
      <c r="A1994" s="27">
        <v>46016</v>
      </c>
      <c r="B1994" s="1" t="s">
        <v>1286</v>
      </c>
      <c r="C1994" s="1" t="s">
        <v>1287</v>
      </c>
      <c r="D1994" s="1">
        <f>E1994-F1994</f>
        <v>-31</v>
      </c>
      <c r="F1994" s="1">
        <v>31</v>
      </c>
      <c r="H1994" s="1" t="s">
        <v>38</v>
      </c>
      <c r="I1994" s="1" t="s">
        <v>39</v>
      </c>
      <c r="J1994" s="1" t="s">
        <v>39</v>
      </c>
    </row>
    <row r="1995" customHeight="1" outlineLevel="1" collapsed="1" spans="1:4">
      <c r="A1995" s="27"/>
      <c r="B1995" s="28" t="s">
        <v>1288</v>
      </c>
      <c r="D1995" s="1">
        <f>SUBTOTAL(9,D1993:D1994)</f>
        <v>0</v>
      </c>
    </row>
    <row r="1996" hidden="1" customHeight="1" outlineLevel="2" spans="1:4">
      <c r="A1996" s="27">
        <v>45496</v>
      </c>
      <c r="B1996" s="1" t="s">
        <v>1289</v>
      </c>
      <c r="C1996" s="1" t="s">
        <v>19</v>
      </c>
      <c r="D1996" s="1">
        <v>110</v>
      </c>
    </row>
    <row r="1997" hidden="1" customHeight="1" outlineLevel="2" spans="1:10">
      <c r="A1997" s="27">
        <v>45524</v>
      </c>
      <c r="B1997" s="1" t="s">
        <v>1289</v>
      </c>
      <c r="C1997" s="1" t="s">
        <v>19</v>
      </c>
      <c r="D1997" s="1">
        <f>E1997-F1997</f>
        <v>-28</v>
      </c>
      <c r="F1997" s="1">
        <v>28</v>
      </c>
      <c r="H1997" s="1" t="s">
        <v>14</v>
      </c>
      <c r="I1997" s="1" t="s">
        <v>21</v>
      </c>
      <c r="J1997" s="1" t="s">
        <v>16</v>
      </c>
    </row>
    <row r="1998" hidden="1" customHeight="1" outlineLevel="2" spans="1:10">
      <c r="A1998" s="27">
        <v>45524</v>
      </c>
      <c r="B1998" s="1" t="s">
        <v>1289</v>
      </c>
      <c r="C1998" s="1" t="s">
        <v>19</v>
      </c>
      <c r="D1998" s="1">
        <f>E1998-F1998</f>
        <v>-10</v>
      </c>
      <c r="F1998" s="1">
        <v>10</v>
      </c>
      <c r="H1998" s="1" t="s">
        <v>14</v>
      </c>
      <c r="I1998" s="1" t="s">
        <v>21</v>
      </c>
      <c r="J1998" s="1" t="s">
        <v>16</v>
      </c>
    </row>
    <row r="1999" customHeight="1" outlineLevel="1" collapsed="1" spans="1:4">
      <c r="A1999" s="27"/>
      <c r="B1999" s="28" t="s">
        <v>1290</v>
      </c>
      <c r="D1999" s="1">
        <f>SUBTOTAL(9,D1996:D1998)</f>
        <v>72</v>
      </c>
    </row>
    <row r="2000" hidden="1" customHeight="1" outlineLevel="2" spans="1:4">
      <c r="A2000" s="27">
        <v>45496</v>
      </c>
      <c r="B2000" s="1" t="s">
        <v>1291</v>
      </c>
      <c r="C2000" s="1" t="s">
        <v>19</v>
      </c>
      <c r="D2000" s="1">
        <v>50</v>
      </c>
    </row>
    <row r="2001" customHeight="1" outlineLevel="1" collapsed="1" spans="1:4">
      <c r="A2001" s="27"/>
      <c r="B2001" s="28" t="s">
        <v>1292</v>
      </c>
      <c r="D2001" s="1">
        <f>SUBTOTAL(9,D2000)</f>
        <v>50</v>
      </c>
    </row>
    <row r="2002" hidden="1" customHeight="1" outlineLevel="2" spans="1:4">
      <c r="A2002" s="27">
        <v>45496</v>
      </c>
      <c r="B2002" s="1" t="s">
        <v>1293</v>
      </c>
      <c r="C2002" s="1" t="s">
        <v>1287</v>
      </c>
      <c r="D2002" s="1">
        <v>10</v>
      </c>
    </row>
    <row r="2003" hidden="1" customHeight="1" outlineLevel="2" spans="1:10">
      <c r="A2003" s="27">
        <v>45496</v>
      </c>
      <c r="B2003" s="1" t="s">
        <v>1293</v>
      </c>
      <c r="C2003" s="1" t="s">
        <v>1294</v>
      </c>
      <c r="D2003" s="1">
        <f>E2003-F2003</f>
        <v>-10</v>
      </c>
      <c r="F2003" s="1">
        <v>10</v>
      </c>
      <c r="H2003" s="1" t="s">
        <v>62</v>
      </c>
      <c r="I2003" s="1" t="s">
        <v>88</v>
      </c>
      <c r="J2003" s="1" t="s">
        <v>1295</v>
      </c>
    </row>
    <row r="2004" customHeight="1" outlineLevel="1" collapsed="1" spans="1:4">
      <c r="A2004" s="27"/>
      <c r="B2004" s="28" t="s">
        <v>1296</v>
      </c>
      <c r="D2004" s="1">
        <f>SUBTOTAL(9,D2002:D2003)</f>
        <v>0</v>
      </c>
    </row>
    <row r="2005" hidden="1" customHeight="1" outlineLevel="2" spans="1:4">
      <c r="A2005" s="27">
        <v>45496</v>
      </c>
      <c r="B2005" s="1" t="s">
        <v>1297</v>
      </c>
      <c r="C2005" s="1" t="s">
        <v>65</v>
      </c>
      <c r="D2005" s="1">
        <v>14</v>
      </c>
    </row>
    <row r="2006" customHeight="1" outlineLevel="1" collapsed="1" spans="1:4">
      <c r="A2006" s="27"/>
      <c r="B2006" s="28" t="s">
        <v>1298</v>
      </c>
      <c r="D2006" s="1">
        <f>SUBTOTAL(9,D2005)</f>
        <v>14</v>
      </c>
    </row>
    <row r="2007" hidden="1" customHeight="1" outlineLevel="2" spans="1:4">
      <c r="A2007" s="27">
        <v>45496</v>
      </c>
      <c r="B2007" s="1" t="s">
        <v>1299</v>
      </c>
      <c r="C2007" s="1" t="s">
        <v>19</v>
      </c>
      <c r="D2007" s="1">
        <v>2</v>
      </c>
    </row>
    <row r="2008" hidden="1" customHeight="1" outlineLevel="2" spans="1:10">
      <c r="A2008" s="27">
        <v>45636</v>
      </c>
      <c r="B2008" s="1" t="s">
        <v>1299</v>
      </c>
      <c r="C2008" s="1" t="s">
        <v>19</v>
      </c>
      <c r="D2008" s="1">
        <f>E2008-F2008</f>
        <v>-2</v>
      </c>
      <c r="F2008" s="1">
        <v>2</v>
      </c>
      <c r="H2008" s="1" t="s">
        <v>158</v>
      </c>
      <c r="I2008" s="1" t="s">
        <v>157</v>
      </c>
      <c r="J2008" s="1" t="s">
        <v>89</v>
      </c>
    </row>
    <row r="2009" customHeight="1" outlineLevel="1" collapsed="1" spans="1:4">
      <c r="A2009" s="27"/>
      <c r="B2009" s="28" t="s">
        <v>1300</v>
      </c>
      <c r="D2009" s="1">
        <f>SUBTOTAL(9,D2007:D2008)</f>
        <v>0</v>
      </c>
    </row>
    <row r="2010" hidden="1" customHeight="1" outlineLevel="2" spans="1:4">
      <c r="A2010" s="27">
        <v>45496</v>
      </c>
      <c r="B2010" s="1" t="s">
        <v>1301</v>
      </c>
      <c r="C2010" s="1" t="s">
        <v>803</v>
      </c>
      <c r="D2010" s="1">
        <v>3</v>
      </c>
    </row>
    <row r="2011" hidden="1" customHeight="1" outlineLevel="2" spans="1:4">
      <c r="A2011" s="27">
        <v>45496</v>
      </c>
      <c r="B2011" s="1" t="s">
        <v>1301</v>
      </c>
      <c r="C2011" s="1" t="s">
        <v>803</v>
      </c>
      <c r="D2011" s="1">
        <v>1</v>
      </c>
    </row>
    <row r="2012" hidden="1" customHeight="1" outlineLevel="2" spans="1:10">
      <c r="A2012" s="27">
        <v>45533</v>
      </c>
      <c r="B2012" s="1" t="s">
        <v>1301</v>
      </c>
      <c r="C2012" s="1" t="s">
        <v>803</v>
      </c>
      <c r="D2012" s="1">
        <f>E2012-F2012</f>
        <v>-1</v>
      </c>
      <c r="F2012" s="1">
        <v>1</v>
      </c>
      <c r="H2012" s="1" t="s">
        <v>690</v>
      </c>
      <c r="I2012" s="1" t="s">
        <v>157</v>
      </c>
      <c r="J2012" s="1" t="s">
        <v>89</v>
      </c>
    </row>
    <row r="2013" hidden="1" customHeight="1" outlineLevel="2" spans="1:7">
      <c r="A2013" s="27">
        <v>45531</v>
      </c>
      <c r="B2013" s="1" t="s">
        <v>1301</v>
      </c>
      <c r="C2013" s="1" t="s">
        <v>803</v>
      </c>
      <c r="D2013" s="1">
        <f>E2013-F2013</f>
        <v>5</v>
      </c>
      <c r="E2013" s="1">
        <v>5</v>
      </c>
      <c r="G2013" s="1" t="s">
        <v>61</v>
      </c>
    </row>
    <row r="2014" hidden="1" customHeight="1" outlineLevel="2" spans="1:10">
      <c r="A2014" s="27">
        <v>45555</v>
      </c>
      <c r="B2014" s="1" t="s">
        <v>1301</v>
      </c>
      <c r="C2014" s="1" t="s">
        <v>803</v>
      </c>
      <c r="D2014" s="1">
        <f>E2014-F2014</f>
        <v>-3</v>
      </c>
      <c r="F2014" s="1">
        <v>3</v>
      </c>
      <c r="H2014" s="1" t="s">
        <v>828</v>
      </c>
      <c r="I2014" s="1" t="s">
        <v>157</v>
      </c>
      <c r="J2014" s="1" t="s">
        <v>89</v>
      </c>
    </row>
    <row r="2015" hidden="1" customHeight="1" outlineLevel="2" spans="1:10">
      <c r="A2015" s="27">
        <v>45623</v>
      </c>
      <c r="B2015" s="1" t="s">
        <v>1301</v>
      </c>
      <c r="C2015" s="1" t="s">
        <v>19</v>
      </c>
      <c r="D2015" s="1">
        <f>E2015-F2015</f>
        <v>-4</v>
      </c>
      <c r="F2015" s="1">
        <v>4</v>
      </c>
      <c r="H2015" s="1" t="s">
        <v>62</v>
      </c>
      <c r="I2015" s="1" t="s">
        <v>92</v>
      </c>
      <c r="J2015" s="1" t="s">
        <v>89</v>
      </c>
    </row>
    <row r="2016" hidden="1" customHeight="1" outlineLevel="2" spans="1:10">
      <c r="A2016" s="27">
        <v>46022</v>
      </c>
      <c r="B2016" s="1" t="s">
        <v>1301</v>
      </c>
      <c r="C2016" s="1" t="s">
        <v>19</v>
      </c>
      <c r="D2016" s="1">
        <f>E2016-F2016</f>
        <v>-1</v>
      </c>
      <c r="F2016" s="1">
        <v>1</v>
      </c>
      <c r="H2016" s="1" t="s">
        <v>38</v>
      </c>
      <c r="I2016" s="1" t="s">
        <v>39</v>
      </c>
      <c r="J2016" s="1" t="s">
        <v>39</v>
      </c>
    </row>
    <row r="2017" customHeight="1" outlineLevel="1" collapsed="1" spans="1:4">
      <c r="A2017" s="27"/>
      <c r="B2017" s="28" t="s">
        <v>1302</v>
      </c>
      <c r="D2017" s="1">
        <f>SUBTOTAL(9,D2010:D2016)</f>
        <v>0</v>
      </c>
    </row>
    <row r="2018" hidden="1" customHeight="1" outlineLevel="2" spans="1:4">
      <c r="A2018" s="27">
        <v>45496</v>
      </c>
      <c r="B2018" s="1" t="s">
        <v>1303</v>
      </c>
      <c r="C2018" s="1" t="s">
        <v>19</v>
      </c>
      <c r="D2018" s="1">
        <v>11</v>
      </c>
    </row>
    <row r="2019" customHeight="1" outlineLevel="1" collapsed="1" spans="1:4">
      <c r="A2019" s="27"/>
      <c r="B2019" s="28" t="s">
        <v>1304</v>
      </c>
      <c r="D2019" s="1">
        <f>SUBTOTAL(9,D2018)</f>
        <v>11</v>
      </c>
    </row>
    <row r="2020" hidden="1" customHeight="1" outlineLevel="2" spans="1:4">
      <c r="A2020" s="27">
        <v>45496</v>
      </c>
      <c r="B2020" s="1" t="s">
        <v>1305</v>
      </c>
      <c r="C2020" s="1" t="s">
        <v>19</v>
      </c>
      <c r="D2020" s="1">
        <v>69</v>
      </c>
    </row>
    <row r="2021" customHeight="1" outlineLevel="1" collapsed="1" spans="1:4">
      <c r="A2021" s="27"/>
      <c r="B2021" s="28" t="s">
        <v>1306</v>
      </c>
      <c r="D2021" s="1">
        <f>SUBTOTAL(9,D2020)</f>
        <v>69</v>
      </c>
    </row>
    <row r="2022" hidden="1" customHeight="1" outlineLevel="2" spans="1:4">
      <c r="A2022" s="27">
        <v>45496</v>
      </c>
      <c r="B2022" s="1" t="s">
        <v>1307</v>
      </c>
      <c r="C2022" s="1" t="s">
        <v>19</v>
      </c>
      <c r="D2022" s="1">
        <v>9</v>
      </c>
    </row>
    <row r="2023" customHeight="1" outlineLevel="1" collapsed="1" spans="1:4">
      <c r="A2023" s="27"/>
      <c r="B2023" s="28" t="s">
        <v>1308</v>
      </c>
      <c r="D2023" s="1">
        <f>SUBTOTAL(9,D2022)</f>
        <v>9</v>
      </c>
    </row>
    <row r="2024" hidden="1" customHeight="1" outlineLevel="2" spans="1:4">
      <c r="A2024" s="27">
        <v>45496</v>
      </c>
      <c r="B2024" s="1" t="s">
        <v>1309</v>
      </c>
      <c r="C2024" s="1" t="s">
        <v>65</v>
      </c>
      <c r="D2024" s="1">
        <v>20</v>
      </c>
    </row>
    <row r="2025" customHeight="1" outlineLevel="1" collapsed="1" spans="1:4">
      <c r="A2025" s="27"/>
      <c r="B2025" s="28" t="s">
        <v>1310</v>
      </c>
      <c r="D2025" s="1">
        <f>SUBTOTAL(9,D2024)</f>
        <v>20</v>
      </c>
    </row>
    <row r="2026" hidden="1" customHeight="1" outlineLevel="2" spans="1:4">
      <c r="A2026" s="27">
        <v>45496</v>
      </c>
      <c r="B2026" s="1" t="s">
        <v>1311</v>
      </c>
      <c r="C2026" s="1" t="s">
        <v>19</v>
      </c>
      <c r="D2026" s="1">
        <v>6</v>
      </c>
    </row>
    <row r="2027" hidden="1" customHeight="1" outlineLevel="2" spans="1:10">
      <c r="A2027" s="27">
        <v>45524</v>
      </c>
      <c r="B2027" s="1" t="s">
        <v>1311</v>
      </c>
      <c r="C2027" s="1" t="s">
        <v>19</v>
      </c>
      <c r="D2027" s="1">
        <f>E2027-F2027</f>
        <v>-6</v>
      </c>
      <c r="F2027" s="1">
        <v>6</v>
      </c>
      <c r="H2027" s="1" t="s">
        <v>14</v>
      </c>
      <c r="I2027" s="1" t="s">
        <v>21</v>
      </c>
      <c r="J2027" s="1" t="s">
        <v>16</v>
      </c>
    </row>
    <row r="2028" customHeight="1" outlineLevel="1" collapsed="1" spans="1:4">
      <c r="A2028" s="27"/>
      <c r="B2028" s="28" t="s">
        <v>1312</v>
      </c>
      <c r="D2028" s="1">
        <f>SUBTOTAL(9,D2026:D2027)</f>
        <v>0</v>
      </c>
    </row>
    <row r="2029" hidden="1" customHeight="1" outlineLevel="2" spans="1:11">
      <c r="A2029" s="27">
        <v>45490</v>
      </c>
      <c r="B2029" s="1" t="s">
        <v>1313</v>
      </c>
      <c r="C2029" s="1" t="s">
        <v>65</v>
      </c>
      <c r="D2029" s="1">
        <f>E2029-F2029</f>
        <v>3</v>
      </c>
      <c r="E2029" s="1">
        <v>3</v>
      </c>
      <c r="G2029" s="1" t="s">
        <v>20</v>
      </c>
      <c r="K2029" s="1" t="s">
        <v>53</v>
      </c>
    </row>
    <row r="2030" hidden="1" customHeight="1" outlineLevel="2" spans="1:10">
      <c r="A2030" s="27">
        <v>45493</v>
      </c>
      <c r="B2030" s="1" t="s">
        <v>1313</v>
      </c>
      <c r="C2030" s="1" t="s">
        <v>65</v>
      </c>
      <c r="D2030" s="1">
        <f>E2030-F2030</f>
        <v>-3</v>
      </c>
      <c r="F2030" s="1">
        <v>3</v>
      </c>
      <c r="H2030" s="1" t="s">
        <v>14</v>
      </c>
      <c r="I2030" s="1" t="s">
        <v>21</v>
      </c>
      <c r="J2030" s="1" t="s">
        <v>16</v>
      </c>
    </row>
    <row r="2031" customHeight="1" outlineLevel="1" collapsed="1" spans="1:4">
      <c r="A2031" s="27"/>
      <c r="B2031" s="28" t="s">
        <v>1314</v>
      </c>
      <c r="D2031" s="1">
        <f>SUBTOTAL(9,D2029:D2030)</f>
        <v>0</v>
      </c>
    </row>
    <row r="2032" hidden="1" customHeight="1" outlineLevel="2" spans="1:4">
      <c r="A2032" s="27">
        <v>45496</v>
      </c>
      <c r="B2032" s="1" t="s">
        <v>1315</v>
      </c>
      <c r="C2032" s="1" t="s">
        <v>1316</v>
      </c>
      <c r="D2032" s="1">
        <v>1</v>
      </c>
    </row>
    <row r="2033" hidden="1" customHeight="1" outlineLevel="2" spans="1:10">
      <c r="A2033" s="27">
        <v>45505</v>
      </c>
      <c r="B2033" s="1" t="s">
        <v>1315</v>
      </c>
      <c r="C2033" s="1" t="s">
        <v>19</v>
      </c>
      <c r="D2033" s="1">
        <f>E2033-F2033</f>
        <v>-1</v>
      </c>
      <c r="F2033" s="1">
        <v>1</v>
      </c>
      <c r="H2033" s="1" t="s">
        <v>62</v>
      </c>
      <c r="I2033" s="1" t="s">
        <v>88</v>
      </c>
      <c r="J2033" s="1" t="s">
        <v>89</v>
      </c>
    </row>
    <row r="2034" customHeight="1" outlineLevel="1" collapsed="1" spans="1:4">
      <c r="A2034" s="27"/>
      <c r="B2034" s="28" t="s">
        <v>1317</v>
      </c>
      <c r="D2034" s="1">
        <f>SUBTOTAL(9,D2032:D2033)</f>
        <v>0</v>
      </c>
    </row>
    <row r="2035" hidden="1" customHeight="1" outlineLevel="2" spans="1:7">
      <c r="A2035" s="27">
        <v>45509</v>
      </c>
      <c r="B2035" s="1" t="s">
        <v>1318</v>
      </c>
      <c r="C2035" s="1" t="s">
        <v>19</v>
      </c>
      <c r="D2035" s="1">
        <f>E2035-F2035</f>
        <v>500</v>
      </c>
      <c r="E2035" s="1">
        <v>500</v>
      </c>
      <c r="G2035" s="1" t="s">
        <v>61</v>
      </c>
    </row>
    <row r="2036" hidden="1" customHeight="1" outlineLevel="2" spans="1:10">
      <c r="A2036" s="27">
        <v>45511</v>
      </c>
      <c r="B2036" s="1" t="s">
        <v>1318</v>
      </c>
      <c r="C2036" s="1" t="s">
        <v>19</v>
      </c>
      <c r="D2036" s="1">
        <f>E2036-F2036</f>
        <v>-500</v>
      </c>
      <c r="F2036" s="1">
        <v>500</v>
      </c>
      <c r="H2036" s="1" t="s">
        <v>732</v>
      </c>
      <c r="I2036" s="1" t="s">
        <v>732</v>
      </c>
      <c r="J2036" s="1" t="s">
        <v>89</v>
      </c>
    </row>
    <row r="2037" customHeight="1" outlineLevel="1" collapsed="1" spans="1:4">
      <c r="A2037" s="27"/>
      <c r="B2037" s="28" t="s">
        <v>1319</v>
      </c>
      <c r="D2037" s="1">
        <f>SUBTOTAL(9,D2035:D2036)</f>
        <v>0</v>
      </c>
    </row>
    <row r="2038" hidden="1" customHeight="1" outlineLevel="2" spans="1:4">
      <c r="A2038" s="27">
        <v>45496</v>
      </c>
      <c r="B2038" s="1" t="s">
        <v>1320</v>
      </c>
      <c r="C2038" s="1" t="s">
        <v>19</v>
      </c>
      <c r="D2038" s="1">
        <v>4</v>
      </c>
    </row>
    <row r="2039" hidden="1" customHeight="1" outlineLevel="2" spans="1:10">
      <c r="A2039" s="27">
        <v>45524</v>
      </c>
      <c r="B2039" s="1" t="s">
        <v>1320</v>
      </c>
      <c r="C2039" s="1" t="s">
        <v>19</v>
      </c>
      <c r="D2039" s="1">
        <f>E2039-F2039</f>
        <v>-2</v>
      </c>
      <c r="F2039" s="1">
        <v>2</v>
      </c>
      <c r="H2039" s="1" t="s">
        <v>14</v>
      </c>
      <c r="I2039" s="1" t="s">
        <v>21</v>
      </c>
      <c r="J2039" s="1" t="s">
        <v>16</v>
      </c>
    </row>
    <row r="2040" hidden="1" customHeight="1" outlineLevel="2" spans="1:10">
      <c r="A2040" s="27">
        <v>45524</v>
      </c>
      <c r="B2040" s="1" t="s">
        <v>1320</v>
      </c>
      <c r="C2040" s="1" t="s">
        <v>19</v>
      </c>
      <c r="D2040" s="1">
        <f>E2040-F2040</f>
        <v>-2</v>
      </c>
      <c r="F2040" s="1">
        <v>2</v>
      </c>
      <c r="H2040" s="1" t="s">
        <v>14</v>
      </c>
      <c r="I2040" s="1" t="s">
        <v>21</v>
      </c>
      <c r="J2040" s="1" t="s">
        <v>16</v>
      </c>
    </row>
    <row r="2041" customHeight="1" outlineLevel="1" collapsed="1" spans="1:4">
      <c r="A2041" s="27"/>
      <c r="B2041" s="28" t="s">
        <v>1321</v>
      </c>
      <c r="D2041" s="1">
        <f>SUBTOTAL(9,D2038:D2040)</f>
        <v>0</v>
      </c>
    </row>
    <row r="2042" hidden="1" customHeight="1" outlineLevel="2" spans="1:4">
      <c r="A2042" s="27">
        <v>45496</v>
      </c>
      <c r="B2042" s="1" t="s">
        <v>1322</v>
      </c>
      <c r="C2042" s="1" t="s">
        <v>19</v>
      </c>
      <c r="D2042" s="1">
        <v>12</v>
      </c>
    </row>
    <row r="2043" hidden="1" customHeight="1" outlineLevel="2" spans="1:10">
      <c r="A2043" s="27">
        <v>45495</v>
      </c>
      <c r="B2043" s="1" t="s">
        <v>1322</v>
      </c>
      <c r="C2043" s="1" t="s">
        <v>19</v>
      </c>
      <c r="D2043" s="1">
        <f>E2043-F2043</f>
        <v>-2</v>
      </c>
      <c r="F2043" s="1">
        <v>2</v>
      </c>
      <c r="H2043" s="1" t="s">
        <v>62</v>
      </c>
      <c r="I2043" s="1" t="s">
        <v>88</v>
      </c>
      <c r="J2043" s="1" t="s">
        <v>1200</v>
      </c>
    </row>
    <row r="2044" hidden="1" customHeight="1" outlineLevel="2" spans="1:10">
      <c r="A2044" s="27">
        <v>45498</v>
      </c>
      <c r="B2044" s="1" t="s">
        <v>1322</v>
      </c>
      <c r="C2044" s="1" t="s">
        <v>19</v>
      </c>
      <c r="D2044" s="1">
        <f>E2044-F2044</f>
        <v>-10</v>
      </c>
      <c r="F2044" s="1">
        <v>10</v>
      </c>
      <c r="H2044" s="1" t="s">
        <v>62</v>
      </c>
      <c r="I2044" s="1" t="s">
        <v>88</v>
      </c>
      <c r="J2044" s="1" t="s">
        <v>89</v>
      </c>
    </row>
    <row r="2045" customHeight="1" outlineLevel="1" collapsed="1" spans="1:4">
      <c r="A2045" s="27"/>
      <c r="B2045" s="28" t="s">
        <v>1323</v>
      </c>
      <c r="D2045" s="1">
        <f>SUBTOTAL(9,D2042:D2044)</f>
        <v>0</v>
      </c>
    </row>
    <row r="2046" hidden="1" customHeight="1" outlineLevel="2" spans="1:4">
      <c r="A2046" s="27">
        <v>45496</v>
      </c>
      <c r="B2046" s="1" t="s">
        <v>1324</v>
      </c>
      <c r="C2046" s="1" t="s">
        <v>19</v>
      </c>
      <c r="D2046" s="1">
        <v>5</v>
      </c>
    </row>
    <row r="2047" hidden="1" customHeight="1" outlineLevel="2" spans="1:7">
      <c r="A2047" s="27">
        <v>45496</v>
      </c>
      <c r="B2047" s="1" t="s">
        <v>1324</v>
      </c>
      <c r="C2047" s="1" t="s">
        <v>19</v>
      </c>
      <c r="D2047" s="1">
        <f>E2047-F2047</f>
        <v>2</v>
      </c>
      <c r="E2047" s="1">
        <v>2</v>
      </c>
      <c r="G2047" s="1" t="s">
        <v>61</v>
      </c>
    </row>
    <row r="2048" hidden="1" customHeight="1" outlineLevel="2" spans="1:10">
      <c r="A2048" s="27">
        <v>45500</v>
      </c>
      <c r="B2048" s="1" t="s">
        <v>1324</v>
      </c>
      <c r="C2048" s="1" t="s">
        <v>19</v>
      </c>
      <c r="D2048" s="1">
        <f>E2048-F2048</f>
        <v>-2</v>
      </c>
      <c r="F2048" s="1">
        <v>2</v>
      </c>
      <c r="H2048" s="1" t="s">
        <v>62</v>
      </c>
      <c r="I2048" s="1" t="s">
        <v>88</v>
      </c>
      <c r="J2048" s="1" t="s">
        <v>89</v>
      </c>
    </row>
    <row r="2049" hidden="1" customHeight="1" outlineLevel="2" spans="1:7">
      <c r="A2049" s="27">
        <v>45531</v>
      </c>
      <c r="B2049" s="1" t="s">
        <v>1324</v>
      </c>
      <c r="C2049" s="1" t="s">
        <v>19</v>
      </c>
      <c r="D2049" s="1">
        <f>E2049-F2049</f>
        <v>10</v>
      </c>
      <c r="E2049" s="1">
        <v>10</v>
      </c>
      <c r="G2049" s="1" t="s">
        <v>61</v>
      </c>
    </row>
    <row r="2050" hidden="1" customHeight="1" outlineLevel="2" spans="1:10">
      <c r="A2050" s="27">
        <v>45555</v>
      </c>
      <c r="B2050" s="1" t="s">
        <v>1324</v>
      </c>
      <c r="C2050" s="1" t="s">
        <v>19</v>
      </c>
      <c r="D2050" s="1">
        <f>E2050-F2050</f>
        <v>-10</v>
      </c>
      <c r="F2050" s="1">
        <v>10</v>
      </c>
      <c r="H2050" s="1" t="s">
        <v>828</v>
      </c>
      <c r="I2050" s="1" t="s">
        <v>157</v>
      </c>
      <c r="J2050" s="1" t="s">
        <v>89</v>
      </c>
    </row>
    <row r="2051" hidden="1" customHeight="1" outlineLevel="2" spans="1:10">
      <c r="A2051" s="27">
        <v>46022</v>
      </c>
      <c r="B2051" s="1" t="s">
        <v>1324</v>
      </c>
      <c r="C2051" s="1" t="s">
        <v>19</v>
      </c>
      <c r="D2051" s="1">
        <f>E2051-F2051</f>
        <v>-5</v>
      </c>
      <c r="F2051" s="1">
        <v>5</v>
      </c>
      <c r="H2051" s="1" t="s">
        <v>38</v>
      </c>
      <c r="I2051" s="1" t="s">
        <v>39</v>
      </c>
      <c r="J2051" s="1" t="s">
        <v>39</v>
      </c>
    </row>
    <row r="2052" customHeight="1" outlineLevel="1" collapsed="1" spans="1:4">
      <c r="A2052" s="27"/>
      <c r="B2052" s="28" t="s">
        <v>1325</v>
      </c>
      <c r="D2052" s="1">
        <f>SUBTOTAL(9,D2046:D2051)</f>
        <v>0</v>
      </c>
    </row>
    <row r="2053" hidden="1" customHeight="1" outlineLevel="2" spans="1:10">
      <c r="A2053" s="27">
        <v>45510</v>
      </c>
      <c r="B2053" s="1" t="s">
        <v>1326</v>
      </c>
      <c r="C2053" s="1" t="s">
        <v>19</v>
      </c>
      <c r="D2053" s="1">
        <f>E2053-F2053</f>
        <v>-35</v>
      </c>
      <c r="F2053" s="1">
        <v>35</v>
      </c>
      <c r="H2053" s="1" t="s">
        <v>62</v>
      </c>
      <c r="I2053" s="1" t="s">
        <v>88</v>
      </c>
      <c r="J2053" s="1" t="s">
        <v>89</v>
      </c>
    </row>
    <row r="2054" hidden="1" customHeight="1" outlineLevel="2" spans="1:7">
      <c r="A2054" s="27">
        <v>45509</v>
      </c>
      <c r="B2054" s="1" t="s">
        <v>1326</v>
      </c>
      <c r="C2054" s="1" t="s">
        <v>19</v>
      </c>
      <c r="D2054" s="1">
        <f>E2054-F2054</f>
        <v>35</v>
      </c>
      <c r="E2054" s="1">
        <v>35</v>
      </c>
      <c r="G2054" s="1" t="s">
        <v>61</v>
      </c>
    </row>
    <row r="2055" customHeight="1" outlineLevel="1" collapsed="1" spans="1:4">
      <c r="A2055" s="27"/>
      <c r="B2055" s="28" t="s">
        <v>1327</v>
      </c>
      <c r="D2055" s="1">
        <f>SUBTOTAL(9,D2053:D2054)</f>
        <v>0</v>
      </c>
    </row>
    <row r="2056" hidden="1" customHeight="1" outlineLevel="2" spans="1:7">
      <c r="A2056" s="27">
        <v>45554</v>
      </c>
      <c r="B2056" s="1" t="s">
        <v>1328</v>
      </c>
      <c r="C2056" s="1" t="s">
        <v>19</v>
      </c>
      <c r="D2056" s="1">
        <f>E2056-F2056</f>
        <v>10</v>
      </c>
      <c r="E2056" s="1">
        <v>10</v>
      </c>
      <c r="G2056" s="1" t="s">
        <v>61</v>
      </c>
    </row>
    <row r="2057" hidden="1" customHeight="1" outlineLevel="2" spans="1:10">
      <c r="A2057" s="27">
        <v>45555</v>
      </c>
      <c r="B2057" s="1" t="s">
        <v>1328</v>
      </c>
      <c r="C2057" s="1" t="s">
        <v>19</v>
      </c>
      <c r="D2057" s="1">
        <f>E2057-F2057</f>
        <v>-10</v>
      </c>
      <c r="F2057" s="1">
        <v>10</v>
      </c>
      <c r="H2057" s="1" t="s">
        <v>828</v>
      </c>
      <c r="I2057" s="1" t="s">
        <v>157</v>
      </c>
      <c r="J2057" s="1" t="s">
        <v>89</v>
      </c>
    </row>
    <row r="2058" customHeight="1" outlineLevel="1" collapsed="1" spans="1:4">
      <c r="A2058" s="27"/>
      <c r="B2058" s="28" t="s">
        <v>1329</v>
      </c>
      <c r="D2058" s="1">
        <f>SUBTOTAL(9,D2056:D2057)</f>
        <v>0</v>
      </c>
    </row>
    <row r="2059" hidden="1" customHeight="1" outlineLevel="2" spans="1:10">
      <c r="A2059" s="27">
        <v>45533</v>
      </c>
      <c r="B2059" s="1" t="s">
        <v>1330</v>
      </c>
      <c r="C2059" s="1" t="s">
        <v>19</v>
      </c>
      <c r="D2059" s="1">
        <f>E2059-F2059</f>
        <v>-20</v>
      </c>
      <c r="F2059" s="1">
        <v>20</v>
      </c>
      <c r="H2059" s="1" t="s">
        <v>690</v>
      </c>
      <c r="I2059" s="1" t="s">
        <v>157</v>
      </c>
      <c r="J2059" s="1" t="s">
        <v>89</v>
      </c>
    </row>
    <row r="2060" hidden="1" customHeight="1" outlineLevel="2" spans="1:7">
      <c r="A2060" s="27">
        <v>45531</v>
      </c>
      <c r="B2060" s="1" t="s">
        <v>1330</v>
      </c>
      <c r="C2060" s="1" t="s">
        <v>19</v>
      </c>
      <c r="D2060" s="1">
        <f>E2060-F2060</f>
        <v>30</v>
      </c>
      <c r="E2060" s="1">
        <v>30</v>
      </c>
      <c r="G2060" s="1" t="s">
        <v>61</v>
      </c>
    </row>
    <row r="2061" hidden="1" customHeight="1" outlineLevel="2" spans="1:10">
      <c r="A2061" s="27">
        <v>45540</v>
      </c>
      <c r="B2061" s="1" t="s">
        <v>1330</v>
      </c>
      <c r="C2061" s="1" t="s">
        <v>19</v>
      </c>
      <c r="D2061" s="1">
        <f>E2061-F2061</f>
        <v>-1</v>
      </c>
      <c r="F2061" s="1">
        <v>1</v>
      </c>
      <c r="H2061" s="1" t="s">
        <v>732</v>
      </c>
      <c r="I2061" s="1" t="s">
        <v>732</v>
      </c>
      <c r="J2061" s="1" t="s">
        <v>827</v>
      </c>
    </row>
    <row r="2062" hidden="1" customHeight="1" outlineLevel="2" spans="1:10">
      <c r="A2062" s="27">
        <v>45555</v>
      </c>
      <c r="B2062" s="1" t="s">
        <v>1330</v>
      </c>
      <c r="C2062" s="1" t="s">
        <v>19</v>
      </c>
      <c r="D2062" s="1">
        <f>E2062-F2062</f>
        <v>-9</v>
      </c>
      <c r="F2062" s="1">
        <v>9</v>
      </c>
      <c r="H2062" s="1" t="s">
        <v>828</v>
      </c>
      <c r="I2062" s="1" t="s">
        <v>157</v>
      </c>
      <c r="J2062" s="1" t="s">
        <v>89</v>
      </c>
    </row>
    <row r="2063" customHeight="1" outlineLevel="1" collapsed="1" spans="1:4">
      <c r="A2063" s="27"/>
      <c r="B2063" s="28" t="s">
        <v>1331</v>
      </c>
      <c r="D2063" s="1">
        <f>SUBTOTAL(9,D2059:D2062)</f>
        <v>0</v>
      </c>
    </row>
    <row r="2064" hidden="1" customHeight="1" outlineLevel="2" spans="1:11">
      <c r="A2064" s="27">
        <v>45490</v>
      </c>
      <c r="B2064" s="1" t="s">
        <v>1332</v>
      </c>
      <c r="C2064" s="1" t="s">
        <v>19</v>
      </c>
      <c r="D2064" s="1">
        <f>E2064-F2064</f>
        <v>240</v>
      </c>
      <c r="E2064" s="1">
        <v>240</v>
      </c>
      <c r="G2064" s="1" t="s">
        <v>20</v>
      </c>
      <c r="K2064" s="1" t="s">
        <v>53</v>
      </c>
    </row>
    <row r="2065" hidden="1" customHeight="1" outlineLevel="2" spans="1:10">
      <c r="A2065" s="27">
        <v>45493</v>
      </c>
      <c r="B2065" s="1" t="s">
        <v>1332</v>
      </c>
      <c r="C2065" s="1" t="s">
        <v>19</v>
      </c>
      <c r="D2065" s="1">
        <f>E2065-F2065</f>
        <v>-240</v>
      </c>
      <c r="F2065" s="1">
        <v>240</v>
      </c>
      <c r="H2065" s="1" t="s">
        <v>14</v>
      </c>
      <c r="I2065" s="1" t="s">
        <v>21</v>
      </c>
      <c r="J2065" s="1" t="s">
        <v>16</v>
      </c>
    </row>
    <row r="2066" customHeight="1" outlineLevel="1" collapsed="1" spans="1:4">
      <c r="A2066" s="27"/>
      <c r="B2066" s="28" t="s">
        <v>1333</v>
      </c>
      <c r="D2066" s="1">
        <f>SUBTOTAL(9,D2064:D2065)</f>
        <v>0</v>
      </c>
    </row>
    <row r="2067" hidden="1" customHeight="1" outlineLevel="2" spans="1:11">
      <c r="A2067" s="27">
        <v>45490</v>
      </c>
      <c r="B2067" s="1" t="s">
        <v>1334</v>
      </c>
      <c r="C2067" s="1" t="s">
        <v>19</v>
      </c>
      <c r="D2067" s="1">
        <f>E2067-F2067</f>
        <v>150</v>
      </c>
      <c r="E2067" s="1">
        <v>150</v>
      </c>
      <c r="G2067" s="1" t="s">
        <v>20</v>
      </c>
      <c r="K2067" s="1" t="s">
        <v>53</v>
      </c>
    </row>
    <row r="2068" hidden="1" customHeight="1" outlineLevel="2" spans="1:10">
      <c r="A2068" s="27">
        <v>45493</v>
      </c>
      <c r="B2068" s="1" t="s">
        <v>1334</v>
      </c>
      <c r="C2068" s="1" t="s">
        <v>19</v>
      </c>
      <c r="D2068" s="1">
        <f>E2068-F2068</f>
        <v>-150</v>
      </c>
      <c r="F2068" s="1">
        <v>150</v>
      </c>
      <c r="H2068" s="1" t="s">
        <v>14</v>
      </c>
      <c r="I2068" s="1" t="s">
        <v>21</v>
      </c>
      <c r="J2068" s="1" t="s">
        <v>16</v>
      </c>
    </row>
    <row r="2069" customHeight="1" outlineLevel="1" collapsed="1" spans="1:4">
      <c r="A2069" s="27"/>
      <c r="B2069" s="28" t="s">
        <v>1335</v>
      </c>
      <c r="D2069" s="1">
        <f>SUBTOTAL(9,D2067:D2068)</f>
        <v>0</v>
      </c>
    </row>
    <row r="2070" hidden="1" customHeight="1" outlineLevel="2" spans="1:11">
      <c r="A2070" s="27">
        <v>45490</v>
      </c>
      <c r="B2070" s="1" t="s">
        <v>1336</v>
      </c>
      <c r="C2070" s="1" t="s">
        <v>19</v>
      </c>
      <c r="D2070" s="1">
        <f>E2070-F2070</f>
        <v>120</v>
      </c>
      <c r="E2070" s="1">
        <v>120</v>
      </c>
      <c r="G2070" s="1" t="s">
        <v>20</v>
      </c>
      <c r="K2070" s="1" t="s">
        <v>53</v>
      </c>
    </row>
    <row r="2071" hidden="1" customHeight="1" outlineLevel="2" spans="1:10">
      <c r="A2071" s="27">
        <v>45493</v>
      </c>
      <c r="B2071" s="1" t="s">
        <v>1336</v>
      </c>
      <c r="C2071" s="1" t="s">
        <v>19</v>
      </c>
      <c r="D2071" s="1">
        <f>E2071-F2071</f>
        <v>-120</v>
      </c>
      <c r="F2071" s="1">
        <v>120</v>
      </c>
      <c r="H2071" s="1" t="s">
        <v>14</v>
      </c>
      <c r="I2071" s="1" t="s">
        <v>21</v>
      </c>
      <c r="J2071" s="1" t="s">
        <v>16</v>
      </c>
    </row>
    <row r="2072" customHeight="1" outlineLevel="1" collapsed="1" spans="1:4">
      <c r="A2072" s="27"/>
      <c r="B2072" s="28" t="s">
        <v>1337</v>
      </c>
      <c r="D2072" s="1">
        <f>SUBTOTAL(9,D2070:D2071)</f>
        <v>0</v>
      </c>
    </row>
    <row r="2073" hidden="1" customHeight="1" outlineLevel="2" spans="1:7">
      <c r="A2073" s="27">
        <v>45574</v>
      </c>
      <c r="B2073" s="1" t="s">
        <v>1338</v>
      </c>
      <c r="C2073" s="1" t="s">
        <v>19</v>
      </c>
      <c r="D2073" s="1">
        <f>E2073-F2073</f>
        <v>1</v>
      </c>
      <c r="E2073" s="1">
        <v>1</v>
      </c>
      <c r="G2073" s="1" t="s">
        <v>61</v>
      </c>
    </row>
    <row r="2074" customHeight="1" outlineLevel="1" collapsed="1" spans="1:4">
      <c r="A2074" s="27"/>
      <c r="B2074" s="28" t="s">
        <v>1339</v>
      </c>
      <c r="D2074" s="1">
        <f>SUBTOTAL(9,D2073)</f>
        <v>1</v>
      </c>
    </row>
    <row r="2075" hidden="1" customHeight="1" outlineLevel="2" spans="1:7">
      <c r="A2075" s="27">
        <v>45627</v>
      </c>
      <c r="B2075" s="1" t="s">
        <v>1340</v>
      </c>
      <c r="C2075" s="1" t="s">
        <v>19</v>
      </c>
      <c r="D2075" s="1">
        <f>E2075-F2075</f>
        <v>300</v>
      </c>
      <c r="E2075" s="1">
        <v>300</v>
      </c>
      <c r="G2075" s="1" t="s">
        <v>820</v>
      </c>
    </row>
    <row r="2076" hidden="1" customHeight="1" outlineLevel="2" spans="1:10">
      <c r="A2076" s="27">
        <v>45627</v>
      </c>
      <c r="B2076" s="1" t="s">
        <v>1340</v>
      </c>
      <c r="C2076" s="1" t="s">
        <v>19</v>
      </c>
      <c r="D2076" s="1">
        <f>E2076-F2076</f>
        <v>-300</v>
      </c>
      <c r="F2076" s="1">
        <v>300</v>
      </c>
      <c r="H2076" s="1" t="s">
        <v>14</v>
      </c>
      <c r="I2076" s="1" t="s">
        <v>21</v>
      </c>
      <c r="J2076" s="1" t="s">
        <v>16</v>
      </c>
    </row>
    <row r="2077" customHeight="1" outlineLevel="1" collapsed="1" spans="1:4">
      <c r="A2077" s="27"/>
      <c r="B2077" s="28" t="s">
        <v>1341</v>
      </c>
      <c r="D2077" s="1">
        <f>SUBTOTAL(9,D2075:D2076)</f>
        <v>0</v>
      </c>
    </row>
    <row r="2078" hidden="1" customHeight="1" outlineLevel="2" spans="1:11">
      <c r="A2078" s="27">
        <v>45623</v>
      </c>
      <c r="B2078" s="1" t="s">
        <v>1342</v>
      </c>
      <c r="C2078" s="1" t="s">
        <v>768</v>
      </c>
      <c r="D2078" s="1">
        <f>E2078-F2078</f>
        <v>1000</v>
      </c>
      <c r="E2078" s="1">
        <v>1000</v>
      </c>
      <c r="G2078" s="1" t="s">
        <v>1343</v>
      </c>
      <c r="K2078" s="1" t="s">
        <v>879</v>
      </c>
    </row>
    <row r="2079" hidden="1" customHeight="1" outlineLevel="2" spans="1:10">
      <c r="A2079" s="27">
        <v>45627</v>
      </c>
      <c r="B2079" s="1" t="s">
        <v>1342</v>
      </c>
      <c r="C2079" s="1" t="s">
        <v>769</v>
      </c>
      <c r="D2079" s="1">
        <f>E2079-F2079</f>
        <v>-1000</v>
      </c>
      <c r="F2079" s="1">
        <v>1000</v>
      </c>
      <c r="H2079" s="1" t="s">
        <v>1344</v>
      </c>
      <c r="I2079" s="1" t="s">
        <v>1345</v>
      </c>
      <c r="J2079" s="1" t="s">
        <v>16</v>
      </c>
    </row>
    <row r="2080" customHeight="1" outlineLevel="1" collapsed="1" spans="1:4">
      <c r="A2080" s="27"/>
      <c r="B2080" s="28" t="s">
        <v>1346</v>
      </c>
      <c r="D2080" s="1">
        <f>SUBTOTAL(9,D2078:D2079)</f>
        <v>0</v>
      </c>
    </row>
    <row r="2081" hidden="1" customHeight="1" outlineLevel="2" spans="1:7">
      <c r="A2081" s="27">
        <v>45596</v>
      </c>
      <c r="B2081" s="1" t="s">
        <v>1347</v>
      </c>
      <c r="C2081" s="1" t="s">
        <v>19</v>
      </c>
      <c r="D2081" s="1">
        <f>E2081-F2081</f>
        <v>150</v>
      </c>
      <c r="E2081" s="1">
        <v>150</v>
      </c>
      <c r="G2081" s="1" t="s">
        <v>20</v>
      </c>
    </row>
    <row r="2082" hidden="1" customHeight="1" outlineLevel="2" spans="1:10">
      <c r="A2082" s="27">
        <v>45607</v>
      </c>
      <c r="B2082" s="1" t="s">
        <v>1347</v>
      </c>
      <c r="C2082" s="1" t="s">
        <v>19</v>
      </c>
      <c r="D2082" s="1">
        <f>E2082-F2082</f>
        <v>-150</v>
      </c>
      <c r="F2082" s="1">
        <v>150</v>
      </c>
      <c r="H2082" s="1" t="s">
        <v>14</v>
      </c>
      <c r="I2082" s="1" t="s">
        <v>21</v>
      </c>
      <c r="J2082" s="1" t="s">
        <v>16</v>
      </c>
    </row>
    <row r="2083" customHeight="1" outlineLevel="1" collapsed="1" spans="1:4">
      <c r="A2083" s="27"/>
      <c r="B2083" s="28" t="s">
        <v>1348</v>
      </c>
      <c r="D2083" s="1">
        <f>SUBTOTAL(9,D2081:D2082)</f>
        <v>0</v>
      </c>
    </row>
    <row r="2084" hidden="1" customHeight="1" outlineLevel="2" spans="1:7">
      <c r="A2084" s="27">
        <v>45596</v>
      </c>
      <c r="B2084" s="1" t="s">
        <v>1349</v>
      </c>
      <c r="C2084" s="1" t="s">
        <v>19</v>
      </c>
      <c r="D2084" s="1">
        <f>E2084-F2084</f>
        <v>96</v>
      </c>
      <c r="E2084" s="1">
        <v>96</v>
      </c>
      <c r="G2084" s="1" t="s">
        <v>20</v>
      </c>
    </row>
    <row r="2085" hidden="1" customHeight="1" outlineLevel="2" spans="1:10">
      <c r="A2085" s="27">
        <v>45607</v>
      </c>
      <c r="B2085" s="1" t="s">
        <v>1349</v>
      </c>
      <c r="C2085" s="1" t="s">
        <v>19</v>
      </c>
      <c r="D2085" s="1">
        <f>E2085-F2085</f>
        <v>-96</v>
      </c>
      <c r="F2085" s="1">
        <v>96</v>
      </c>
      <c r="H2085" s="1" t="s">
        <v>14</v>
      </c>
      <c r="I2085" s="1" t="s">
        <v>21</v>
      </c>
      <c r="J2085" s="1" t="s">
        <v>16</v>
      </c>
    </row>
    <row r="2086" customHeight="1" outlineLevel="1" collapsed="1" spans="1:4">
      <c r="A2086" s="27"/>
      <c r="B2086" s="28" t="s">
        <v>1350</v>
      </c>
      <c r="D2086" s="1">
        <f>SUBTOTAL(9,D2084:D2085)</f>
        <v>0</v>
      </c>
    </row>
    <row r="2087" hidden="1" customHeight="1" outlineLevel="2" spans="1:4">
      <c r="A2087" s="27">
        <v>45496</v>
      </c>
      <c r="B2087" s="1" t="s">
        <v>1351</v>
      </c>
      <c r="C2087" s="1" t="s">
        <v>19</v>
      </c>
      <c r="D2087" s="1">
        <v>24</v>
      </c>
    </row>
    <row r="2088" customHeight="1" outlineLevel="1" collapsed="1" spans="1:4">
      <c r="A2088" s="27"/>
      <c r="B2088" s="28" t="s">
        <v>1352</v>
      </c>
      <c r="D2088" s="1">
        <f>SUBTOTAL(9,D2087)</f>
        <v>24</v>
      </c>
    </row>
    <row r="2089" hidden="1" customHeight="1" outlineLevel="2" spans="1:4">
      <c r="A2089" s="27">
        <v>45496</v>
      </c>
      <c r="B2089" s="1" t="s">
        <v>1353</v>
      </c>
      <c r="C2089" s="1" t="s">
        <v>19</v>
      </c>
      <c r="D2089" s="1">
        <v>23</v>
      </c>
    </row>
    <row r="2090" customHeight="1" outlineLevel="1" collapsed="1" spans="1:4">
      <c r="A2090" s="27"/>
      <c r="B2090" s="28" t="s">
        <v>1354</v>
      </c>
      <c r="D2090" s="1">
        <f>SUBTOTAL(9,D2089)</f>
        <v>23</v>
      </c>
    </row>
    <row r="2091" hidden="1" customHeight="1" outlineLevel="2" spans="1:4">
      <c r="A2091" s="27">
        <v>45496</v>
      </c>
      <c r="B2091" s="1" t="s">
        <v>1355</v>
      </c>
      <c r="C2091" s="1" t="s">
        <v>19</v>
      </c>
      <c r="D2091" s="1">
        <v>10</v>
      </c>
    </row>
    <row r="2092" customHeight="1" outlineLevel="1" collapsed="1" spans="1:4">
      <c r="A2092" s="27"/>
      <c r="B2092" s="28" t="s">
        <v>1356</v>
      </c>
      <c r="D2092" s="1">
        <f>SUBTOTAL(9,D2091)</f>
        <v>10</v>
      </c>
    </row>
    <row r="2093" hidden="1" customHeight="1" outlineLevel="2" spans="1:4">
      <c r="A2093" s="27">
        <v>45496</v>
      </c>
      <c r="B2093" s="1" t="s">
        <v>1357</v>
      </c>
      <c r="C2093" s="1" t="s">
        <v>19</v>
      </c>
      <c r="D2093" s="1">
        <v>11</v>
      </c>
    </row>
    <row r="2094" customHeight="1" outlineLevel="1" collapsed="1" spans="1:4">
      <c r="A2094" s="27"/>
      <c r="B2094" s="28" t="s">
        <v>1358</v>
      </c>
      <c r="D2094" s="1">
        <f>SUBTOTAL(9,D2093)</f>
        <v>11</v>
      </c>
    </row>
    <row r="2095" hidden="1" customHeight="1" outlineLevel="2" spans="1:4">
      <c r="A2095" s="27">
        <v>45496</v>
      </c>
      <c r="B2095" s="1" t="s">
        <v>1359</v>
      </c>
      <c r="C2095" s="1" t="s">
        <v>19</v>
      </c>
      <c r="D2095" s="1">
        <v>1</v>
      </c>
    </row>
    <row r="2096" hidden="1" customHeight="1" outlineLevel="2" spans="1:10">
      <c r="A2096" s="27">
        <v>45555</v>
      </c>
      <c r="B2096" s="1" t="s">
        <v>1359</v>
      </c>
      <c r="C2096" s="1" t="s">
        <v>19</v>
      </c>
      <c r="D2096" s="1">
        <f>E2096-F2096</f>
        <v>-1</v>
      </c>
      <c r="F2096" s="1">
        <v>1</v>
      </c>
      <c r="H2096" s="1" t="s">
        <v>62</v>
      </c>
      <c r="I2096" s="1" t="s">
        <v>88</v>
      </c>
      <c r="J2096" s="1" t="s">
        <v>89</v>
      </c>
    </row>
    <row r="2097" customHeight="1" outlineLevel="1" collapsed="1" spans="1:4">
      <c r="A2097" s="27"/>
      <c r="B2097" s="28" t="s">
        <v>1360</v>
      </c>
      <c r="D2097" s="1">
        <f>SUBTOTAL(9,D2095:D2096)</f>
        <v>0</v>
      </c>
    </row>
    <row r="2098" hidden="1" customHeight="1" outlineLevel="2" spans="1:4">
      <c r="A2098" s="27">
        <v>45496</v>
      </c>
      <c r="B2098" s="1" t="s">
        <v>1361</v>
      </c>
      <c r="C2098" s="1" t="s">
        <v>19</v>
      </c>
      <c r="D2098" s="1">
        <v>3</v>
      </c>
    </row>
    <row r="2099" hidden="1" customHeight="1" outlineLevel="2" spans="1:10">
      <c r="A2099" s="27">
        <v>45524</v>
      </c>
      <c r="B2099" s="1" t="s">
        <v>1361</v>
      </c>
      <c r="C2099" s="1" t="s">
        <v>19</v>
      </c>
      <c r="D2099" s="1">
        <f>E2099-F2099</f>
        <v>-2</v>
      </c>
      <c r="F2099" s="1">
        <v>2</v>
      </c>
      <c r="H2099" s="1" t="s">
        <v>62</v>
      </c>
      <c r="I2099" s="1" t="s">
        <v>88</v>
      </c>
      <c r="J2099" s="1" t="s">
        <v>89</v>
      </c>
    </row>
    <row r="2100" hidden="1" customHeight="1" outlineLevel="2" spans="1:10">
      <c r="A2100" s="27">
        <v>45527</v>
      </c>
      <c r="B2100" s="1" t="s">
        <v>1361</v>
      </c>
      <c r="C2100" s="1" t="s">
        <v>19</v>
      </c>
      <c r="D2100" s="1">
        <f>E2100-F2100</f>
        <v>-1</v>
      </c>
      <c r="F2100" s="1">
        <v>1</v>
      </c>
      <c r="H2100" s="1" t="s">
        <v>62</v>
      </c>
      <c r="I2100" s="1" t="s">
        <v>88</v>
      </c>
      <c r="J2100" s="1" t="s">
        <v>89</v>
      </c>
    </row>
    <row r="2101" customHeight="1" outlineLevel="1" collapsed="1" spans="1:4">
      <c r="A2101" s="27"/>
      <c r="B2101" s="28" t="s">
        <v>1362</v>
      </c>
      <c r="D2101" s="1">
        <f>SUBTOTAL(9,D2098:D2100)</f>
        <v>0</v>
      </c>
    </row>
    <row r="2102" hidden="1" customHeight="1" outlineLevel="2" spans="1:4">
      <c r="A2102" s="27">
        <v>45496</v>
      </c>
      <c r="B2102" s="1" t="s">
        <v>1363</v>
      </c>
      <c r="C2102" s="1" t="s">
        <v>19</v>
      </c>
      <c r="D2102" s="1">
        <v>124</v>
      </c>
    </row>
    <row r="2103" customHeight="1" outlineLevel="1" collapsed="1" spans="1:4">
      <c r="A2103" s="27"/>
      <c r="B2103" s="28" t="s">
        <v>1364</v>
      </c>
      <c r="D2103" s="1">
        <f>SUBTOTAL(9,D2102)</f>
        <v>124</v>
      </c>
    </row>
    <row r="2104" hidden="1" customHeight="1" outlineLevel="2" spans="1:4">
      <c r="A2104" s="27">
        <v>45496</v>
      </c>
      <c r="B2104" s="1" t="s">
        <v>1365</v>
      </c>
      <c r="C2104" s="1" t="s">
        <v>19</v>
      </c>
      <c r="D2104" s="1">
        <v>5</v>
      </c>
    </row>
    <row r="2105" customHeight="1" outlineLevel="1" collapsed="1" spans="1:4">
      <c r="A2105" s="27"/>
      <c r="B2105" s="28" t="s">
        <v>1366</v>
      </c>
      <c r="D2105" s="1">
        <f>SUBTOTAL(9,D2104)</f>
        <v>5</v>
      </c>
    </row>
    <row r="2106" hidden="1" customHeight="1" outlineLevel="2" spans="1:4">
      <c r="A2106" s="27">
        <v>45496</v>
      </c>
      <c r="B2106" s="1" t="s">
        <v>1367</v>
      </c>
      <c r="C2106" s="1" t="s">
        <v>19</v>
      </c>
      <c r="D2106" s="1">
        <v>18</v>
      </c>
    </row>
    <row r="2107" hidden="1" customHeight="1" outlineLevel="2" spans="1:10">
      <c r="A2107" s="27">
        <v>45659</v>
      </c>
      <c r="B2107" s="1" t="s">
        <v>1367</v>
      </c>
      <c r="C2107" s="1" t="s">
        <v>19</v>
      </c>
      <c r="D2107" s="1">
        <f>E2107-F2107</f>
        <v>-2</v>
      </c>
      <c r="F2107" s="1">
        <v>2</v>
      </c>
      <c r="H2107" s="1" t="s">
        <v>62</v>
      </c>
      <c r="I2107" s="1" t="s">
        <v>88</v>
      </c>
      <c r="J2107" s="1" t="s">
        <v>89</v>
      </c>
    </row>
    <row r="2108" customHeight="1" outlineLevel="1" collapsed="1" spans="1:4">
      <c r="A2108" s="27"/>
      <c r="B2108" s="28" t="s">
        <v>1368</v>
      </c>
      <c r="D2108" s="1">
        <f>SUBTOTAL(9,D2106:D2107)</f>
        <v>16</v>
      </c>
    </row>
    <row r="2109" hidden="1" customHeight="1" outlineLevel="2" spans="1:4">
      <c r="A2109" s="27">
        <v>45496</v>
      </c>
      <c r="B2109" s="1" t="s">
        <v>1369</v>
      </c>
      <c r="C2109" s="1" t="s">
        <v>19</v>
      </c>
      <c r="D2109" s="1">
        <v>7</v>
      </c>
    </row>
    <row r="2110" customHeight="1" outlineLevel="1" collapsed="1" spans="1:4">
      <c r="A2110" s="27"/>
      <c r="B2110" s="28" t="s">
        <v>1370</v>
      </c>
      <c r="D2110" s="1">
        <f>SUBTOTAL(9,D2109)</f>
        <v>7</v>
      </c>
    </row>
    <row r="2111" hidden="1" customHeight="1" outlineLevel="2" spans="1:4">
      <c r="A2111" s="27">
        <v>45496</v>
      </c>
      <c r="B2111" s="1" t="s">
        <v>1371</v>
      </c>
      <c r="C2111" s="1" t="s">
        <v>19</v>
      </c>
      <c r="D2111" s="1">
        <v>7</v>
      </c>
    </row>
    <row r="2112" hidden="1" customHeight="1" outlineLevel="2" spans="1:10">
      <c r="A2112" s="27">
        <v>45555</v>
      </c>
      <c r="B2112" s="1" t="s">
        <v>1371</v>
      </c>
      <c r="C2112" s="1" t="s">
        <v>19</v>
      </c>
      <c r="D2112" s="1">
        <f>E2112-F2112</f>
        <v>-1</v>
      </c>
      <c r="F2112" s="1">
        <v>1</v>
      </c>
      <c r="H2112" s="1" t="s">
        <v>62</v>
      </c>
      <c r="I2112" s="1" t="s">
        <v>88</v>
      </c>
      <c r="J2112" s="1" t="s">
        <v>89</v>
      </c>
    </row>
    <row r="2113" customHeight="1" outlineLevel="1" collapsed="1" spans="1:4">
      <c r="A2113" s="27"/>
      <c r="B2113" s="28" t="s">
        <v>1372</v>
      </c>
      <c r="D2113" s="1">
        <f>SUBTOTAL(9,D2111:D2112)</f>
        <v>6</v>
      </c>
    </row>
    <row r="2114" hidden="1" customHeight="1" outlineLevel="2" spans="1:4">
      <c r="A2114" s="27">
        <v>45496</v>
      </c>
      <c r="B2114" s="1" t="s">
        <v>1373</v>
      </c>
      <c r="C2114" s="1" t="s">
        <v>19</v>
      </c>
      <c r="D2114" s="1">
        <v>7</v>
      </c>
    </row>
    <row r="2115" customHeight="1" outlineLevel="1" collapsed="1" spans="1:4">
      <c r="A2115" s="27"/>
      <c r="B2115" s="28" t="s">
        <v>1374</v>
      </c>
      <c r="D2115" s="1">
        <f>SUBTOTAL(9,D2114)</f>
        <v>7</v>
      </c>
    </row>
    <row r="2116" hidden="1" customHeight="1" outlineLevel="2" spans="1:4">
      <c r="A2116" s="27">
        <v>45496</v>
      </c>
      <c r="B2116" s="1" t="s">
        <v>1375</v>
      </c>
      <c r="C2116" s="1" t="s">
        <v>19</v>
      </c>
      <c r="D2116" s="1">
        <v>53</v>
      </c>
    </row>
    <row r="2117" customHeight="1" outlineLevel="1" collapsed="1" spans="1:4">
      <c r="A2117" s="27"/>
      <c r="B2117" s="28" t="s">
        <v>1376</v>
      </c>
      <c r="D2117" s="1">
        <f>SUBTOTAL(9,D2116)</f>
        <v>53</v>
      </c>
    </row>
    <row r="2118" hidden="1" customHeight="1" outlineLevel="2" spans="1:4">
      <c r="A2118" s="27">
        <v>45496</v>
      </c>
      <c r="B2118" s="1" t="s">
        <v>1377</v>
      </c>
      <c r="C2118" s="1" t="s">
        <v>19</v>
      </c>
      <c r="D2118" s="1">
        <v>32</v>
      </c>
    </row>
    <row r="2119" customHeight="1" outlineLevel="1" collapsed="1" spans="1:4">
      <c r="A2119" s="27"/>
      <c r="B2119" s="28" t="s">
        <v>1378</v>
      </c>
      <c r="D2119" s="1">
        <f>SUBTOTAL(9,D2118)</f>
        <v>32</v>
      </c>
    </row>
    <row r="2120" hidden="1" customHeight="1" outlineLevel="2" spans="1:4">
      <c r="A2120" s="27">
        <v>45496</v>
      </c>
      <c r="B2120" s="1" t="s">
        <v>1379</v>
      </c>
      <c r="C2120" s="1" t="s">
        <v>19</v>
      </c>
      <c r="D2120" s="1">
        <v>4</v>
      </c>
    </row>
    <row r="2121" customHeight="1" outlineLevel="1" collapsed="1" spans="1:4">
      <c r="A2121" s="27"/>
      <c r="B2121" s="28" t="s">
        <v>1380</v>
      </c>
      <c r="D2121" s="1">
        <f>SUBTOTAL(9,D2120)</f>
        <v>4</v>
      </c>
    </row>
    <row r="2122" hidden="1" customHeight="1" outlineLevel="2" spans="1:4">
      <c r="A2122" s="27">
        <v>45496</v>
      </c>
      <c r="B2122" s="1" t="s">
        <v>1381</v>
      </c>
      <c r="C2122" s="1" t="s">
        <v>19</v>
      </c>
      <c r="D2122" s="1">
        <v>8</v>
      </c>
    </row>
    <row r="2123" customHeight="1" outlineLevel="1" collapsed="1" spans="1:4">
      <c r="A2123" s="27"/>
      <c r="B2123" s="28" t="s">
        <v>1382</v>
      </c>
      <c r="D2123" s="1">
        <f>SUBTOTAL(9,D2122)</f>
        <v>8</v>
      </c>
    </row>
    <row r="2124" hidden="1" customHeight="1" outlineLevel="2" spans="1:4">
      <c r="A2124" s="27">
        <v>45496</v>
      </c>
      <c r="B2124" s="1" t="s">
        <v>1383</v>
      </c>
      <c r="C2124" s="1" t="s">
        <v>19</v>
      </c>
      <c r="D2124" s="1">
        <v>23</v>
      </c>
    </row>
    <row r="2125" customHeight="1" outlineLevel="1" collapsed="1" spans="1:4">
      <c r="A2125" s="27"/>
      <c r="B2125" s="28" t="s">
        <v>1384</v>
      </c>
      <c r="D2125" s="1">
        <f>SUBTOTAL(9,D2124)</f>
        <v>23</v>
      </c>
    </row>
    <row r="2126" hidden="1" customHeight="1" outlineLevel="2" spans="1:4">
      <c r="A2126" s="27">
        <v>45496</v>
      </c>
      <c r="B2126" s="1" t="s">
        <v>1385</v>
      </c>
      <c r="C2126" s="1" t="s">
        <v>19</v>
      </c>
      <c r="D2126" s="1">
        <v>46</v>
      </c>
    </row>
    <row r="2127" customHeight="1" outlineLevel="1" collapsed="1" spans="1:4">
      <c r="A2127" s="27"/>
      <c r="B2127" s="28" t="s">
        <v>1386</v>
      </c>
      <c r="D2127" s="1">
        <f>SUBTOTAL(9,D2126)</f>
        <v>46</v>
      </c>
    </row>
    <row r="2128" hidden="1" customHeight="1" outlineLevel="2" spans="1:4">
      <c r="A2128" s="27">
        <v>45496</v>
      </c>
      <c r="B2128" s="1" t="s">
        <v>1387</v>
      </c>
      <c r="C2128" s="1" t="s">
        <v>19</v>
      </c>
      <c r="D2128" s="1">
        <v>12</v>
      </c>
    </row>
    <row r="2129" customHeight="1" outlineLevel="1" collapsed="1" spans="1:4">
      <c r="A2129" s="27"/>
      <c r="B2129" s="28" t="s">
        <v>1388</v>
      </c>
      <c r="D2129" s="1">
        <f>SUBTOTAL(9,D2128)</f>
        <v>12</v>
      </c>
    </row>
    <row r="2130" hidden="1" customHeight="1" outlineLevel="2" spans="1:4">
      <c r="A2130" s="27">
        <v>45496</v>
      </c>
      <c r="B2130" s="1" t="s">
        <v>1389</v>
      </c>
      <c r="C2130" s="1" t="s">
        <v>19</v>
      </c>
      <c r="D2130" s="1">
        <v>3</v>
      </c>
    </row>
    <row r="2131" customHeight="1" outlineLevel="1" collapsed="1" spans="1:4">
      <c r="A2131" s="27"/>
      <c r="B2131" s="28" t="s">
        <v>1390</v>
      </c>
      <c r="D2131" s="1">
        <f>SUBTOTAL(9,D2130)</f>
        <v>3</v>
      </c>
    </row>
    <row r="2132" hidden="1" customHeight="1" outlineLevel="2" spans="1:4">
      <c r="A2132" s="27">
        <v>45496</v>
      </c>
      <c r="B2132" s="1" t="s">
        <v>1391</v>
      </c>
      <c r="C2132" s="1" t="s">
        <v>19</v>
      </c>
      <c r="D2132" s="1">
        <v>19</v>
      </c>
    </row>
    <row r="2133" customHeight="1" outlineLevel="1" collapsed="1" spans="1:4">
      <c r="A2133" s="27"/>
      <c r="B2133" s="28" t="s">
        <v>1392</v>
      </c>
      <c r="D2133" s="1">
        <f>SUBTOTAL(9,D2132)</f>
        <v>19</v>
      </c>
    </row>
    <row r="2134" hidden="1" customHeight="1" outlineLevel="2" spans="1:4">
      <c r="A2134" s="27">
        <v>45496</v>
      </c>
      <c r="B2134" s="1" t="s">
        <v>1393</v>
      </c>
      <c r="C2134" s="1" t="s">
        <v>19</v>
      </c>
      <c r="D2134" s="1">
        <v>63</v>
      </c>
    </row>
    <row r="2135" customHeight="1" outlineLevel="1" collapsed="1" spans="1:4">
      <c r="A2135" s="27"/>
      <c r="B2135" s="28" t="s">
        <v>1394</v>
      </c>
      <c r="D2135" s="1">
        <f>SUBTOTAL(9,D2134)</f>
        <v>63</v>
      </c>
    </row>
    <row r="2136" hidden="1" customHeight="1" outlineLevel="2" spans="1:4">
      <c r="A2136" s="27">
        <v>45496</v>
      </c>
      <c r="B2136" s="1" t="s">
        <v>1395</v>
      </c>
      <c r="C2136" s="1" t="s">
        <v>19</v>
      </c>
      <c r="D2136" s="1">
        <v>10</v>
      </c>
    </row>
    <row r="2137" customHeight="1" outlineLevel="1" collapsed="1" spans="1:4">
      <c r="A2137" s="27"/>
      <c r="B2137" s="28" t="s">
        <v>1396</v>
      </c>
      <c r="D2137" s="1">
        <f>SUBTOTAL(9,D2136)</f>
        <v>10</v>
      </c>
    </row>
    <row r="2138" hidden="1" customHeight="1" outlineLevel="2" spans="1:4">
      <c r="A2138" s="27">
        <v>45496</v>
      </c>
      <c r="B2138" s="1" t="s">
        <v>1397</v>
      </c>
      <c r="C2138" s="1" t="s">
        <v>19</v>
      </c>
      <c r="D2138" s="1">
        <v>20</v>
      </c>
    </row>
    <row r="2139" customHeight="1" outlineLevel="1" collapsed="1" spans="1:4">
      <c r="A2139" s="27"/>
      <c r="B2139" s="28" t="s">
        <v>1398</v>
      </c>
      <c r="D2139" s="1">
        <f>SUBTOTAL(9,D2138)</f>
        <v>20</v>
      </c>
    </row>
    <row r="2140" hidden="1" customHeight="1" outlineLevel="2" spans="1:4">
      <c r="A2140" s="27">
        <v>45496</v>
      </c>
      <c r="B2140" s="1" t="s">
        <v>1399</v>
      </c>
      <c r="C2140" s="1" t="s">
        <v>19</v>
      </c>
      <c r="D2140" s="1">
        <v>13</v>
      </c>
    </row>
    <row r="2141" customHeight="1" outlineLevel="1" collapsed="1" spans="1:4">
      <c r="A2141" s="27"/>
      <c r="B2141" s="28" t="s">
        <v>1400</v>
      </c>
      <c r="D2141" s="1">
        <f>SUBTOTAL(9,D2140)</f>
        <v>13</v>
      </c>
    </row>
    <row r="2142" hidden="1" customHeight="1" outlineLevel="2" spans="1:4">
      <c r="A2142" s="27">
        <v>45496</v>
      </c>
      <c r="B2142" s="1" t="s">
        <v>1401</v>
      </c>
      <c r="C2142" s="1" t="s">
        <v>19</v>
      </c>
      <c r="D2142" s="1">
        <v>8</v>
      </c>
    </row>
    <row r="2143" customHeight="1" outlineLevel="1" collapsed="1" spans="1:4">
      <c r="A2143" s="27"/>
      <c r="B2143" s="28" t="s">
        <v>1402</v>
      </c>
      <c r="D2143" s="1">
        <f>SUBTOTAL(9,D2142)</f>
        <v>8</v>
      </c>
    </row>
    <row r="2144" hidden="1" customHeight="1" outlineLevel="2" spans="1:4">
      <c r="A2144" s="27">
        <v>45496</v>
      </c>
      <c r="B2144" s="1" t="s">
        <v>1403</v>
      </c>
      <c r="C2144" s="1" t="s">
        <v>19</v>
      </c>
      <c r="D2144" s="1">
        <v>2</v>
      </c>
    </row>
    <row r="2145" hidden="1" customHeight="1" outlineLevel="2" spans="1:10">
      <c r="A2145" s="27">
        <v>45496</v>
      </c>
      <c r="B2145" s="1" t="s">
        <v>1403</v>
      </c>
      <c r="C2145" s="1" t="s">
        <v>19</v>
      </c>
      <c r="D2145" s="1">
        <f>E2145-F2145</f>
        <v>-1</v>
      </c>
      <c r="F2145" s="1">
        <v>1</v>
      </c>
      <c r="H2145" s="1" t="s">
        <v>62</v>
      </c>
      <c r="I2145" s="1" t="s">
        <v>88</v>
      </c>
      <c r="J2145" s="1" t="s">
        <v>890</v>
      </c>
    </row>
    <row r="2146" customHeight="1" outlineLevel="1" collapsed="1" spans="1:4">
      <c r="A2146" s="27"/>
      <c r="B2146" s="28" t="s">
        <v>1404</v>
      </c>
      <c r="D2146" s="1">
        <f>SUBTOTAL(9,D2144:D2145)</f>
        <v>1</v>
      </c>
    </row>
    <row r="2147" hidden="1" customHeight="1" outlineLevel="2" spans="1:4">
      <c r="A2147" s="27">
        <v>45496</v>
      </c>
      <c r="B2147" s="1" t="s">
        <v>1405</v>
      </c>
      <c r="C2147" s="1" t="s">
        <v>19</v>
      </c>
      <c r="D2147" s="1">
        <v>3</v>
      </c>
    </row>
    <row r="2148" hidden="1" customHeight="1" outlineLevel="2" spans="1:10">
      <c r="A2148" s="27">
        <v>45525</v>
      </c>
      <c r="B2148" s="1" t="s">
        <v>1405</v>
      </c>
      <c r="C2148" s="1" t="s">
        <v>19</v>
      </c>
      <c r="D2148" s="1">
        <f>E2148-F2148</f>
        <v>-2</v>
      </c>
      <c r="F2148" s="1">
        <v>2</v>
      </c>
      <c r="H2148" s="1" t="s">
        <v>62</v>
      </c>
      <c r="I2148" s="1" t="s">
        <v>88</v>
      </c>
      <c r="J2148" s="1" t="s">
        <v>89</v>
      </c>
    </row>
    <row r="2149" customHeight="1" outlineLevel="1" collapsed="1" spans="1:4">
      <c r="A2149" s="27"/>
      <c r="B2149" s="28" t="s">
        <v>1406</v>
      </c>
      <c r="D2149" s="1">
        <f>SUBTOTAL(9,D2147:D2148)</f>
        <v>1</v>
      </c>
    </row>
    <row r="2150" hidden="1" customHeight="1" outlineLevel="2" spans="1:4">
      <c r="A2150" s="27">
        <v>45496</v>
      </c>
      <c r="B2150" s="1" t="s">
        <v>1407</v>
      </c>
      <c r="C2150" s="1" t="s">
        <v>19</v>
      </c>
      <c r="D2150" s="1">
        <v>10</v>
      </c>
    </row>
    <row r="2151" customHeight="1" outlineLevel="1" collapsed="1" spans="1:4">
      <c r="A2151" s="27"/>
      <c r="B2151" s="28" t="s">
        <v>1408</v>
      </c>
      <c r="D2151" s="1">
        <f>SUBTOTAL(9,D2150)</f>
        <v>10</v>
      </c>
    </row>
    <row r="2152" hidden="1" customHeight="1" outlineLevel="2" spans="1:4">
      <c r="A2152" s="27">
        <v>45496</v>
      </c>
      <c r="B2152" s="1" t="s">
        <v>1409</v>
      </c>
      <c r="C2152" s="1" t="s">
        <v>19</v>
      </c>
      <c r="D2152" s="1">
        <v>6</v>
      </c>
    </row>
    <row r="2153" customHeight="1" outlineLevel="1" collapsed="1" spans="1:4">
      <c r="A2153" s="27"/>
      <c r="B2153" s="28" t="s">
        <v>1410</v>
      </c>
      <c r="D2153" s="1">
        <f>SUBTOTAL(9,D2152)</f>
        <v>6</v>
      </c>
    </row>
    <row r="2154" hidden="1" customHeight="1" outlineLevel="2" spans="1:4">
      <c r="A2154" s="27">
        <v>45496</v>
      </c>
      <c r="B2154" s="1" t="s">
        <v>1411</v>
      </c>
      <c r="C2154" s="1" t="s">
        <v>19</v>
      </c>
      <c r="D2154" s="1">
        <v>75</v>
      </c>
    </row>
    <row r="2155" hidden="1" customHeight="1" outlineLevel="2" spans="1:10">
      <c r="A2155" s="27">
        <v>45523</v>
      </c>
      <c r="B2155" s="1" t="s">
        <v>1411</v>
      </c>
      <c r="C2155" s="1" t="s">
        <v>19</v>
      </c>
      <c r="D2155" s="1">
        <f>E2155-F2155</f>
        <v>-1</v>
      </c>
      <c r="F2155" s="1">
        <v>1</v>
      </c>
      <c r="H2155" s="1" t="s">
        <v>62</v>
      </c>
      <c r="I2155" s="1" t="s">
        <v>88</v>
      </c>
      <c r="J2155" s="1" t="s">
        <v>89</v>
      </c>
    </row>
    <row r="2156" customHeight="1" outlineLevel="1" collapsed="1" spans="1:4">
      <c r="A2156" s="27"/>
      <c r="B2156" s="28" t="s">
        <v>1412</v>
      </c>
      <c r="D2156" s="1">
        <f>SUBTOTAL(9,D2154:D2155)</f>
        <v>74</v>
      </c>
    </row>
    <row r="2157" hidden="1" customHeight="1" outlineLevel="2" spans="1:4">
      <c r="A2157" s="27">
        <v>45496</v>
      </c>
      <c r="B2157" s="1" t="s">
        <v>1413</v>
      </c>
      <c r="C2157" s="1" t="s">
        <v>19</v>
      </c>
      <c r="D2157" s="1">
        <v>39</v>
      </c>
    </row>
    <row r="2158" customHeight="1" outlineLevel="1" collapsed="1" spans="1:4">
      <c r="A2158" s="27"/>
      <c r="B2158" s="28" t="s">
        <v>1414</v>
      </c>
      <c r="D2158" s="1">
        <f>SUBTOTAL(9,D2157)</f>
        <v>39</v>
      </c>
    </row>
    <row r="2159" hidden="1" customHeight="1" outlineLevel="2" spans="1:4">
      <c r="A2159" s="27">
        <v>45496</v>
      </c>
      <c r="B2159" s="1" t="s">
        <v>1415</v>
      </c>
      <c r="C2159" s="1" t="s">
        <v>19</v>
      </c>
      <c r="D2159" s="1">
        <v>31</v>
      </c>
    </row>
    <row r="2160" customHeight="1" outlineLevel="1" collapsed="1" spans="1:4">
      <c r="A2160" s="27"/>
      <c r="B2160" s="28" t="s">
        <v>1416</v>
      </c>
      <c r="D2160" s="1">
        <f>SUBTOTAL(9,D2159)</f>
        <v>31</v>
      </c>
    </row>
    <row r="2161" hidden="1" customHeight="1" outlineLevel="2" spans="1:4">
      <c r="A2161" s="27">
        <v>45496</v>
      </c>
      <c r="B2161" s="1" t="s">
        <v>1417</v>
      </c>
      <c r="C2161" s="1" t="s">
        <v>19</v>
      </c>
      <c r="D2161" s="1">
        <v>12</v>
      </c>
    </row>
    <row r="2162" customHeight="1" outlineLevel="1" collapsed="1" spans="1:4">
      <c r="A2162" s="27"/>
      <c r="B2162" s="28" t="s">
        <v>1418</v>
      </c>
      <c r="D2162" s="1">
        <f>SUBTOTAL(9,D2161)</f>
        <v>12</v>
      </c>
    </row>
    <row r="2163" hidden="1" customHeight="1" outlineLevel="2" spans="1:4">
      <c r="A2163" s="27">
        <v>45496</v>
      </c>
      <c r="B2163" s="1" t="s">
        <v>1419</v>
      </c>
      <c r="C2163" s="1" t="s">
        <v>19</v>
      </c>
      <c r="D2163" s="1">
        <v>7</v>
      </c>
    </row>
    <row r="2164" hidden="1" customHeight="1" outlineLevel="2" spans="1:4">
      <c r="A2164" s="27">
        <v>45496</v>
      </c>
      <c r="B2164" s="1" t="s">
        <v>1419</v>
      </c>
      <c r="C2164" s="1" t="s">
        <v>19</v>
      </c>
      <c r="D2164" s="1">
        <v>7</v>
      </c>
    </row>
    <row r="2165" customHeight="1" outlineLevel="1" collapsed="1" spans="1:4">
      <c r="A2165" s="27"/>
      <c r="B2165" s="28" t="s">
        <v>1420</v>
      </c>
      <c r="D2165" s="1">
        <f>SUBTOTAL(9,D2163:D2164)</f>
        <v>14</v>
      </c>
    </row>
    <row r="2166" hidden="1" customHeight="1" outlineLevel="2" spans="1:4">
      <c r="A2166" s="27">
        <v>45496</v>
      </c>
      <c r="B2166" s="1" t="s">
        <v>1421</v>
      </c>
      <c r="C2166" s="1" t="s">
        <v>19</v>
      </c>
      <c r="D2166" s="1">
        <v>67</v>
      </c>
    </row>
    <row r="2167" customHeight="1" outlineLevel="1" collapsed="1" spans="1:4">
      <c r="A2167" s="27"/>
      <c r="B2167" s="28" t="s">
        <v>1422</v>
      </c>
      <c r="D2167" s="1">
        <f>SUBTOTAL(9,D2166)</f>
        <v>67</v>
      </c>
    </row>
    <row r="2168" hidden="1" customHeight="1" outlineLevel="2" spans="1:4">
      <c r="A2168" s="27">
        <v>45496</v>
      </c>
      <c r="B2168" s="1" t="s">
        <v>1423</v>
      </c>
      <c r="C2168" s="1" t="s">
        <v>19</v>
      </c>
      <c r="D2168" s="1">
        <v>19</v>
      </c>
    </row>
    <row r="2169" hidden="1" customHeight="1" outlineLevel="2" spans="1:4">
      <c r="A2169" s="27">
        <v>45496</v>
      </c>
      <c r="B2169" s="1" t="s">
        <v>1423</v>
      </c>
      <c r="C2169" s="1" t="s">
        <v>19</v>
      </c>
      <c r="D2169" s="1">
        <v>52</v>
      </c>
    </row>
    <row r="2170" hidden="1" customHeight="1" outlineLevel="2" spans="1:4">
      <c r="A2170" s="27">
        <v>45496</v>
      </c>
      <c r="B2170" s="1" t="s">
        <v>1423</v>
      </c>
      <c r="C2170" s="1" t="s">
        <v>19</v>
      </c>
      <c r="D2170" s="1">
        <v>24</v>
      </c>
    </row>
    <row r="2171" customHeight="1" outlineLevel="1" collapsed="1" spans="1:4">
      <c r="A2171" s="27"/>
      <c r="B2171" s="28" t="s">
        <v>1424</v>
      </c>
      <c r="D2171" s="1">
        <f>SUBTOTAL(9,D2168:D2170)</f>
        <v>95</v>
      </c>
    </row>
    <row r="2172" hidden="1" customHeight="1" outlineLevel="2" spans="1:4">
      <c r="A2172" s="27">
        <v>45496</v>
      </c>
      <c r="B2172" s="1" t="s">
        <v>1425</v>
      </c>
      <c r="C2172" s="1" t="s">
        <v>19</v>
      </c>
      <c r="D2172" s="1">
        <v>13</v>
      </c>
    </row>
    <row r="2173" hidden="1" customHeight="1" outlineLevel="2" spans="1:4">
      <c r="A2173" s="27">
        <v>45496</v>
      </c>
      <c r="B2173" s="1" t="s">
        <v>1425</v>
      </c>
      <c r="C2173" s="1" t="s">
        <v>19</v>
      </c>
      <c r="D2173" s="1">
        <v>13</v>
      </c>
    </row>
    <row r="2174" customHeight="1" outlineLevel="1" collapsed="1" spans="1:4">
      <c r="A2174" s="27"/>
      <c r="B2174" s="28" t="s">
        <v>1426</v>
      </c>
      <c r="D2174" s="1">
        <f>SUBTOTAL(9,D2172:D2173)</f>
        <v>26</v>
      </c>
    </row>
    <row r="2175" hidden="1" customHeight="1" outlineLevel="2" spans="1:4">
      <c r="A2175" s="27">
        <v>45496</v>
      </c>
      <c r="B2175" s="1" t="s">
        <v>1427</v>
      </c>
      <c r="C2175" s="1" t="s">
        <v>19</v>
      </c>
      <c r="D2175" s="1">
        <v>7</v>
      </c>
    </row>
    <row r="2176" hidden="1" customHeight="1" outlineLevel="2" spans="1:4">
      <c r="A2176" s="27">
        <v>45496</v>
      </c>
      <c r="B2176" s="1" t="s">
        <v>1427</v>
      </c>
      <c r="C2176" s="1" t="s">
        <v>19</v>
      </c>
      <c r="D2176" s="1">
        <v>5</v>
      </c>
    </row>
    <row r="2177" customHeight="1" outlineLevel="1" collapsed="1" spans="1:4">
      <c r="A2177" s="27"/>
      <c r="B2177" s="28" t="s">
        <v>1428</v>
      </c>
      <c r="D2177" s="1">
        <f>SUBTOTAL(9,D2175:D2176)</f>
        <v>12</v>
      </c>
    </row>
    <row r="2178" hidden="1" customHeight="1" outlineLevel="2" spans="1:4">
      <c r="A2178" s="27">
        <v>45496</v>
      </c>
      <c r="B2178" s="1" t="s">
        <v>1429</v>
      </c>
      <c r="C2178" s="1" t="s">
        <v>19</v>
      </c>
      <c r="D2178" s="1">
        <v>13</v>
      </c>
    </row>
    <row r="2179" customHeight="1" outlineLevel="1" collapsed="1" spans="1:4">
      <c r="A2179" s="27"/>
      <c r="B2179" s="28" t="s">
        <v>1430</v>
      </c>
      <c r="D2179" s="1">
        <f>SUBTOTAL(9,D2178)</f>
        <v>13</v>
      </c>
    </row>
    <row r="2180" hidden="1" customHeight="1" outlineLevel="2" spans="1:4">
      <c r="A2180" s="27">
        <v>45496</v>
      </c>
      <c r="B2180" s="1" t="s">
        <v>1431</v>
      </c>
      <c r="C2180" s="1" t="s">
        <v>19</v>
      </c>
      <c r="D2180" s="1">
        <v>31</v>
      </c>
    </row>
    <row r="2181" customHeight="1" outlineLevel="1" collapsed="1" spans="1:4">
      <c r="A2181" s="27"/>
      <c r="B2181" s="28" t="s">
        <v>1432</v>
      </c>
      <c r="D2181" s="1">
        <f>SUBTOTAL(9,D2180)</f>
        <v>31</v>
      </c>
    </row>
    <row r="2182" hidden="1" customHeight="1" outlineLevel="2" spans="1:4">
      <c r="A2182" s="27">
        <v>45496</v>
      </c>
      <c r="B2182" s="1" t="s">
        <v>1433</v>
      </c>
      <c r="C2182" s="1" t="s">
        <v>19</v>
      </c>
      <c r="D2182" s="1">
        <v>4</v>
      </c>
    </row>
    <row r="2183" hidden="1" customHeight="1" outlineLevel="2" spans="1:10">
      <c r="A2183" s="27">
        <v>45518</v>
      </c>
      <c r="B2183" s="1" t="s">
        <v>1433</v>
      </c>
      <c r="C2183" s="1" t="s">
        <v>19</v>
      </c>
      <c r="D2183" s="1">
        <f>E2183-F2183</f>
        <v>-2</v>
      </c>
      <c r="F2183" s="1">
        <v>2</v>
      </c>
      <c r="H2183" s="1" t="s">
        <v>62</v>
      </c>
      <c r="I2183" s="1" t="s">
        <v>88</v>
      </c>
      <c r="J2183" s="1" t="s">
        <v>89</v>
      </c>
    </row>
    <row r="2184" hidden="1" customHeight="1" outlineLevel="2" spans="1:10">
      <c r="A2184" s="27">
        <v>45595</v>
      </c>
      <c r="B2184" s="1" t="s">
        <v>1433</v>
      </c>
      <c r="C2184" s="1" t="s">
        <v>19</v>
      </c>
      <c r="D2184" s="1">
        <f>E2184-F2184</f>
        <v>-2</v>
      </c>
      <c r="F2184" s="1">
        <v>2</v>
      </c>
      <c r="H2184" s="1" t="s">
        <v>62</v>
      </c>
      <c r="I2184" s="1" t="s">
        <v>88</v>
      </c>
      <c r="J2184" s="1" t="s">
        <v>89</v>
      </c>
    </row>
    <row r="2185" customHeight="1" outlineLevel="1" collapsed="1" spans="1:4">
      <c r="A2185" s="27"/>
      <c r="B2185" s="28" t="s">
        <v>1434</v>
      </c>
      <c r="D2185" s="1">
        <f>SUBTOTAL(9,D2182:D2184)</f>
        <v>0</v>
      </c>
    </row>
    <row r="2186" hidden="1" customHeight="1" outlineLevel="2" spans="1:4">
      <c r="A2186" s="27">
        <v>45496</v>
      </c>
      <c r="B2186" s="1" t="s">
        <v>1435</v>
      </c>
      <c r="C2186" s="1" t="s">
        <v>19</v>
      </c>
      <c r="D2186" s="1">
        <v>27</v>
      </c>
    </row>
    <row r="2187" hidden="1" customHeight="1" outlineLevel="2" spans="1:10">
      <c r="A2187" s="27">
        <v>45523</v>
      </c>
      <c r="B2187" s="1" t="s">
        <v>1435</v>
      </c>
      <c r="C2187" s="1" t="s">
        <v>19</v>
      </c>
      <c r="D2187" s="1">
        <f>E2187-F2187</f>
        <v>-4</v>
      </c>
      <c r="F2187" s="1">
        <v>4</v>
      </c>
      <c r="H2187" s="1" t="s">
        <v>62</v>
      </c>
      <c r="I2187" s="1" t="s">
        <v>88</v>
      </c>
      <c r="J2187" s="1" t="s">
        <v>89</v>
      </c>
    </row>
    <row r="2188" hidden="1" customHeight="1" outlineLevel="2" spans="1:10">
      <c r="A2188" s="27">
        <v>45555</v>
      </c>
      <c r="B2188" s="1" t="s">
        <v>1435</v>
      </c>
      <c r="C2188" s="1" t="s">
        <v>19</v>
      </c>
      <c r="D2188" s="1">
        <f>E2188-F2188</f>
        <v>-1</v>
      </c>
      <c r="F2188" s="1">
        <v>1</v>
      </c>
      <c r="H2188" s="1" t="s">
        <v>62</v>
      </c>
      <c r="I2188" s="1" t="s">
        <v>88</v>
      </c>
      <c r="J2188" s="1" t="s">
        <v>89</v>
      </c>
    </row>
    <row r="2189" customHeight="1" outlineLevel="1" collapsed="1" spans="1:4">
      <c r="A2189" s="27"/>
      <c r="B2189" s="28" t="s">
        <v>1436</v>
      </c>
      <c r="D2189" s="1">
        <f>SUBTOTAL(9,D2186:D2188)</f>
        <v>22</v>
      </c>
    </row>
    <row r="2190" hidden="1" customHeight="1" outlineLevel="2" spans="1:4">
      <c r="A2190" s="27">
        <v>45496</v>
      </c>
      <c r="B2190" s="1" t="s">
        <v>1437</v>
      </c>
      <c r="C2190" s="1" t="s">
        <v>19</v>
      </c>
      <c r="D2190" s="1">
        <v>2</v>
      </c>
    </row>
    <row r="2191" hidden="1" customHeight="1" outlineLevel="2" spans="1:4">
      <c r="A2191" s="27">
        <v>45496</v>
      </c>
      <c r="B2191" s="1" t="s">
        <v>1437</v>
      </c>
      <c r="C2191" s="1" t="s">
        <v>19</v>
      </c>
      <c r="D2191" s="1">
        <v>3</v>
      </c>
    </row>
    <row r="2192" hidden="1" customHeight="1" outlineLevel="2" spans="1:10">
      <c r="A2192" s="27">
        <v>45524</v>
      </c>
      <c r="B2192" s="1" t="s">
        <v>1437</v>
      </c>
      <c r="C2192" s="1" t="s">
        <v>19</v>
      </c>
      <c r="D2192" s="1">
        <f>E2192-F2192</f>
        <v>-1</v>
      </c>
      <c r="F2192" s="1">
        <v>1</v>
      </c>
      <c r="H2192" s="1" t="s">
        <v>62</v>
      </c>
      <c r="I2192" s="1" t="s">
        <v>88</v>
      </c>
      <c r="J2192" s="1" t="s">
        <v>89</v>
      </c>
    </row>
    <row r="2193" hidden="1" customHeight="1" outlineLevel="2" spans="1:10">
      <c r="A2193" s="27">
        <v>45527</v>
      </c>
      <c r="B2193" s="1" t="s">
        <v>1437</v>
      </c>
      <c r="C2193" s="1" t="s">
        <v>19</v>
      </c>
      <c r="D2193" s="1">
        <f>E2193-F2193</f>
        <v>-2</v>
      </c>
      <c r="F2193" s="1">
        <v>2</v>
      </c>
      <c r="H2193" s="1" t="s">
        <v>62</v>
      </c>
      <c r="I2193" s="1" t="s">
        <v>88</v>
      </c>
      <c r="J2193" s="1" t="s">
        <v>89</v>
      </c>
    </row>
    <row r="2194" hidden="1" customHeight="1" outlineLevel="2" spans="1:10">
      <c r="A2194" s="27">
        <v>45544</v>
      </c>
      <c r="B2194" s="1" t="s">
        <v>1437</v>
      </c>
      <c r="C2194" s="1" t="s">
        <v>19</v>
      </c>
      <c r="D2194" s="1">
        <f>E2194-F2194</f>
        <v>-2</v>
      </c>
      <c r="F2194" s="1">
        <v>2</v>
      </c>
      <c r="H2194" s="1" t="s">
        <v>62</v>
      </c>
      <c r="I2194" s="1" t="s">
        <v>88</v>
      </c>
      <c r="J2194" s="1" t="s">
        <v>89</v>
      </c>
    </row>
    <row r="2195" customHeight="1" outlineLevel="1" collapsed="1" spans="1:4">
      <c r="A2195" s="27"/>
      <c r="B2195" s="28" t="s">
        <v>1438</v>
      </c>
      <c r="D2195" s="1">
        <f>SUBTOTAL(9,D2190:D2194)</f>
        <v>0</v>
      </c>
    </row>
    <row r="2196" hidden="1" customHeight="1" outlineLevel="2" spans="1:4">
      <c r="A2196" s="27">
        <v>45496</v>
      </c>
      <c r="B2196" s="1" t="s">
        <v>1439</v>
      </c>
      <c r="C2196" s="1" t="s">
        <v>19</v>
      </c>
      <c r="D2196" s="1">
        <v>150</v>
      </c>
    </row>
    <row r="2197" hidden="1" customHeight="1" outlineLevel="2" spans="1:4">
      <c r="A2197" s="27">
        <v>45496</v>
      </c>
      <c r="B2197" s="1" t="s">
        <v>1439</v>
      </c>
      <c r="C2197" s="1" t="s">
        <v>19</v>
      </c>
      <c r="D2197" s="1">
        <v>5</v>
      </c>
    </row>
    <row r="2198" customHeight="1" outlineLevel="1" collapsed="1" spans="1:4">
      <c r="A2198" s="27"/>
      <c r="B2198" s="28" t="s">
        <v>1440</v>
      </c>
      <c r="D2198" s="1">
        <f>SUBTOTAL(9,D2196:D2197)</f>
        <v>155</v>
      </c>
    </row>
    <row r="2199" hidden="1" customHeight="1" outlineLevel="2" spans="1:4">
      <c r="A2199" s="27">
        <v>45496</v>
      </c>
      <c r="B2199" s="1" t="s">
        <v>1441</v>
      </c>
      <c r="C2199" s="1" t="s">
        <v>19</v>
      </c>
      <c r="D2199" s="1">
        <v>28</v>
      </c>
    </row>
    <row r="2200" hidden="1" customHeight="1" outlineLevel="2" spans="1:10">
      <c r="A2200" s="27">
        <v>45496</v>
      </c>
      <c r="B2200" s="1" t="s">
        <v>1441</v>
      </c>
      <c r="C2200" s="1" t="s">
        <v>19</v>
      </c>
      <c r="D2200" s="1">
        <f>E2200-F2200</f>
        <v>-2</v>
      </c>
      <c r="F2200" s="1">
        <v>2</v>
      </c>
      <c r="H2200" s="1" t="s">
        <v>62</v>
      </c>
      <c r="I2200" s="1" t="s">
        <v>88</v>
      </c>
      <c r="J2200" s="1" t="s">
        <v>516</v>
      </c>
    </row>
    <row r="2201" customHeight="1" outlineLevel="1" collapsed="1" spans="1:4">
      <c r="A2201" s="27"/>
      <c r="B2201" s="28" t="s">
        <v>1442</v>
      </c>
      <c r="D2201" s="1">
        <f>SUBTOTAL(9,D2199:D2200)</f>
        <v>26</v>
      </c>
    </row>
    <row r="2202" hidden="1" customHeight="1" outlineLevel="2" spans="1:4">
      <c r="A2202" s="27">
        <v>45496</v>
      </c>
      <c r="B2202" s="1" t="s">
        <v>1443</v>
      </c>
      <c r="C2202" s="1" t="s">
        <v>19</v>
      </c>
      <c r="D2202" s="1">
        <v>26</v>
      </c>
    </row>
    <row r="2203" customHeight="1" outlineLevel="1" collapsed="1" spans="1:4">
      <c r="A2203" s="27"/>
      <c r="B2203" s="28" t="s">
        <v>1444</v>
      </c>
      <c r="D2203" s="1">
        <f>SUBTOTAL(9,D2202)</f>
        <v>26</v>
      </c>
    </row>
    <row r="2204" hidden="1" customHeight="1" outlineLevel="2" spans="1:4">
      <c r="A2204" s="27">
        <v>45496</v>
      </c>
      <c r="B2204" s="1" t="s">
        <v>1445</v>
      </c>
      <c r="C2204" s="1" t="s">
        <v>19</v>
      </c>
      <c r="D2204" s="1">
        <v>390</v>
      </c>
    </row>
    <row r="2205" hidden="1" customHeight="1" outlineLevel="2" spans="1:10">
      <c r="A2205" s="27">
        <v>45495</v>
      </c>
      <c r="B2205" s="1" t="s">
        <v>1445</v>
      </c>
      <c r="C2205" s="1" t="s">
        <v>839</v>
      </c>
      <c r="D2205" s="1">
        <f>E2205-F2205</f>
        <v>-10</v>
      </c>
      <c r="F2205" s="1">
        <v>10</v>
      </c>
      <c r="H2205" s="1" t="s">
        <v>49</v>
      </c>
      <c r="I2205" s="1" t="s">
        <v>50</v>
      </c>
      <c r="J2205" s="1" t="s">
        <v>16</v>
      </c>
    </row>
    <row r="2206" hidden="1" customHeight="1" outlineLevel="2" spans="1:10">
      <c r="A2206" s="27">
        <v>46018</v>
      </c>
      <c r="B2206" s="1" t="s">
        <v>1445</v>
      </c>
      <c r="C2206" s="1" t="s">
        <v>839</v>
      </c>
      <c r="D2206" s="1">
        <f>E2206-F2206</f>
        <v>-6</v>
      </c>
      <c r="F2206" s="1">
        <v>6</v>
      </c>
      <c r="H2206" s="1" t="s">
        <v>49</v>
      </c>
      <c r="I2206" s="1" t="s">
        <v>50</v>
      </c>
      <c r="J2206" s="1" t="s">
        <v>16</v>
      </c>
    </row>
    <row r="2207" customHeight="1" outlineLevel="1" collapsed="1" spans="1:4">
      <c r="A2207" s="27"/>
      <c r="B2207" s="28" t="s">
        <v>1446</v>
      </c>
      <c r="D2207" s="1">
        <f>SUBTOTAL(9,D2204:D2206)</f>
        <v>374</v>
      </c>
    </row>
    <row r="2208" hidden="1" customHeight="1" outlineLevel="2" spans="1:7">
      <c r="A2208" s="27">
        <v>45540</v>
      </c>
      <c r="B2208" s="1" t="s">
        <v>1447</v>
      </c>
      <c r="C2208" s="1" t="s">
        <v>28</v>
      </c>
      <c r="D2208" s="1">
        <f>E2208-F2208</f>
        <v>100</v>
      </c>
      <c r="E2208" s="1">
        <v>100</v>
      </c>
      <c r="G2208" s="1" t="s">
        <v>61</v>
      </c>
    </row>
    <row r="2209" hidden="1" customHeight="1" outlineLevel="2" spans="1:10">
      <c r="A2209" s="27">
        <v>45541</v>
      </c>
      <c r="B2209" s="1" t="s">
        <v>1447</v>
      </c>
      <c r="C2209" s="1" t="s">
        <v>28</v>
      </c>
      <c r="D2209" s="1">
        <f>E2209-F2209</f>
        <v>-100</v>
      </c>
      <c r="F2209" s="1">
        <v>100</v>
      </c>
      <c r="H2209" s="1" t="s">
        <v>62</v>
      </c>
      <c r="I2209" s="1" t="s">
        <v>88</v>
      </c>
      <c r="J2209" s="1" t="s">
        <v>776</v>
      </c>
    </row>
    <row r="2210" customHeight="1" outlineLevel="1" collapsed="1" spans="1:4">
      <c r="A2210" s="27"/>
      <c r="B2210" s="28" t="s">
        <v>1448</v>
      </c>
      <c r="D2210" s="1">
        <f>SUBTOTAL(9,D2208:D2209)</f>
        <v>0</v>
      </c>
    </row>
    <row r="2211" hidden="1" customHeight="1" outlineLevel="2" spans="1:10">
      <c r="A2211" s="27">
        <v>45533</v>
      </c>
      <c r="B2211" s="1" t="s">
        <v>1449</v>
      </c>
      <c r="C2211" s="1" t="s">
        <v>19</v>
      </c>
      <c r="D2211" s="1">
        <f>E2211-F2211</f>
        <v>-1</v>
      </c>
      <c r="F2211" s="1">
        <v>1</v>
      </c>
      <c r="H2211" s="1" t="s">
        <v>690</v>
      </c>
      <c r="I2211" s="1" t="s">
        <v>157</v>
      </c>
      <c r="J2211" s="1" t="s">
        <v>89</v>
      </c>
    </row>
    <row r="2212" hidden="1" customHeight="1" outlineLevel="2" spans="1:7">
      <c r="A2212" s="27">
        <v>45531</v>
      </c>
      <c r="B2212" s="1" t="s">
        <v>1449</v>
      </c>
      <c r="C2212" s="1" t="s">
        <v>19</v>
      </c>
      <c r="D2212" s="1">
        <f>E2212-F2212</f>
        <v>5</v>
      </c>
      <c r="E2212" s="1">
        <v>5</v>
      </c>
      <c r="G2212" s="1" t="s">
        <v>61</v>
      </c>
    </row>
    <row r="2213" hidden="1" customHeight="1" outlineLevel="2" spans="1:10">
      <c r="A2213" s="27">
        <v>45547</v>
      </c>
      <c r="B2213" s="1" t="s">
        <v>1449</v>
      </c>
      <c r="C2213" s="1" t="s">
        <v>19</v>
      </c>
      <c r="D2213" s="1">
        <f>E2213-F2213</f>
        <v>-1</v>
      </c>
      <c r="F2213" s="1">
        <v>1</v>
      </c>
      <c r="H2213" s="1" t="s">
        <v>62</v>
      </c>
      <c r="I2213" s="1" t="s">
        <v>88</v>
      </c>
      <c r="J2213" s="1" t="s">
        <v>89</v>
      </c>
    </row>
    <row r="2214" hidden="1" customHeight="1" outlineLevel="2" spans="1:10">
      <c r="A2214" s="27">
        <v>45555</v>
      </c>
      <c r="B2214" s="1" t="s">
        <v>1449</v>
      </c>
      <c r="C2214" s="1" t="s">
        <v>19</v>
      </c>
      <c r="D2214" s="1">
        <f>E2214-F2214</f>
        <v>-3</v>
      </c>
      <c r="F2214" s="1">
        <v>3</v>
      </c>
      <c r="H2214" s="1" t="s">
        <v>828</v>
      </c>
      <c r="I2214" s="1" t="s">
        <v>157</v>
      </c>
      <c r="J2214" s="1" t="s">
        <v>89</v>
      </c>
    </row>
    <row r="2215" customHeight="1" outlineLevel="1" collapsed="1" spans="1:4">
      <c r="A2215" s="27"/>
      <c r="B2215" s="28" t="s">
        <v>1450</v>
      </c>
      <c r="D2215" s="1">
        <f>SUBTOTAL(9,D2211:D2214)</f>
        <v>0</v>
      </c>
    </row>
    <row r="2216" hidden="1" customHeight="1" outlineLevel="2" spans="1:4">
      <c r="A2216" s="27">
        <v>45496</v>
      </c>
      <c r="B2216" s="1" t="s">
        <v>1451</v>
      </c>
      <c r="C2216" s="1" t="s">
        <v>1452</v>
      </c>
      <c r="D2216" s="1">
        <v>3</v>
      </c>
    </row>
    <row r="2217" hidden="1" customHeight="1" outlineLevel="2" spans="1:10">
      <c r="A2217" s="27">
        <v>45659</v>
      </c>
      <c r="B2217" s="1" t="s">
        <v>1451</v>
      </c>
      <c r="C2217" s="1" t="s">
        <v>19</v>
      </c>
      <c r="D2217" s="1">
        <f>E2217-F2217</f>
        <v>-3</v>
      </c>
      <c r="F2217" s="1">
        <v>3</v>
      </c>
      <c r="H2217" s="1" t="s">
        <v>38</v>
      </c>
      <c r="I2217" s="1" t="s">
        <v>39</v>
      </c>
      <c r="J2217" s="1" t="s">
        <v>39</v>
      </c>
    </row>
    <row r="2218" customHeight="1" outlineLevel="1" collapsed="1" spans="1:4">
      <c r="A2218" s="27"/>
      <c r="B2218" s="28" t="s">
        <v>1453</v>
      </c>
      <c r="D2218" s="1">
        <f>SUBTOTAL(9,D2216:D2217)</f>
        <v>0</v>
      </c>
    </row>
    <row r="2219" hidden="1" customHeight="1" outlineLevel="2" spans="1:4">
      <c r="A2219" s="27">
        <v>45496</v>
      </c>
      <c r="B2219" s="1" t="s">
        <v>1454</v>
      </c>
      <c r="C2219" s="1" t="s">
        <v>19</v>
      </c>
      <c r="D2219" s="1">
        <v>97</v>
      </c>
    </row>
    <row r="2220" hidden="1" customHeight="1" outlineLevel="2" spans="1:10">
      <c r="A2220" s="27">
        <v>45486</v>
      </c>
      <c r="B2220" s="1" t="s">
        <v>1454</v>
      </c>
      <c r="C2220" s="1" t="s">
        <v>19</v>
      </c>
      <c r="D2220" s="1">
        <f>E2220-F2220</f>
        <v>-2</v>
      </c>
      <c r="F2220" s="1">
        <v>2</v>
      </c>
      <c r="H2220" s="1" t="s">
        <v>62</v>
      </c>
      <c r="I2220" s="1" t="s">
        <v>887</v>
      </c>
      <c r="J2220" s="1" t="s">
        <v>1455</v>
      </c>
    </row>
    <row r="2221" customHeight="1" outlineLevel="1" collapsed="1" spans="1:4">
      <c r="A2221" s="27"/>
      <c r="B2221" s="28" t="s">
        <v>1456</v>
      </c>
      <c r="D2221" s="1">
        <f>SUBTOTAL(9,D2219:D2220)</f>
        <v>95</v>
      </c>
    </row>
    <row r="2222" hidden="1" customHeight="1" outlineLevel="2" spans="1:4">
      <c r="A2222" s="27">
        <v>45496</v>
      </c>
      <c r="B2222" s="1" t="s">
        <v>1457</v>
      </c>
      <c r="C2222" s="1" t="s">
        <v>19</v>
      </c>
      <c r="D2222" s="1">
        <v>37</v>
      </c>
    </row>
    <row r="2223" hidden="1" customHeight="1" outlineLevel="2" spans="1:10">
      <c r="A2223" s="27">
        <v>45505</v>
      </c>
      <c r="B2223" s="1" t="s">
        <v>1457</v>
      </c>
      <c r="C2223" s="1" t="s">
        <v>19</v>
      </c>
      <c r="D2223" s="1">
        <f>E2223-F2223</f>
        <v>-37</v>
      </c>
      <c r="F2223" s="29">
        <v>37</v>
      </c>
      <c r="H2223" s="1" t="s">
        <v>14</v>
      </c>
      <c r="I2223" s="1" t="s">
        <v>21</v>
      </c>
      <c r="J2223" s="1" t="s">
        <v>16</v>
      </c>
    </row>
    <row r="2224" customHeight="1" outlineLevel="1" collapsed="1" spans="1:6">
      <c r="A2224" s="27"/>
      <c r="B2224" s="28" t="s">
        <v>1458</v>
      </c>
      <c r="D2224" s="1">
        <f>SUBTOTAL(9,D2222:D2223)</f>
        <v>0</v>
      </c>
      <c r="F2224" s="29"/>
    </row>
    <row r="2225" hidden="1" customHeight="1" outlineLevel="2" spans="1:4">
      <c r="A2225" s="27">
        <v>45496</v>
      </c>
      <c r="B2225" s="1" t="s">
        <v>1459</v>
      </c>
      <c r="C2225" s="1" t="s">
        <v>19</v>
      </c>
      <c r="D2225" s="1">
        <v>2</v>
      </c>
    </row>
    <row r="2226" customHeight="1" outlineLevel="1" collapsed="1" spans="1:4">
      <c r="A2226" s="27"/>
      <c r="B2226" s="28" t="s">
        <v>1460</v>
      </c>
      <c r="D2226" s="1">
        <f>SUBTOTAL(9,D2225)</f>
        <v>2</v>
      </c>
    </row>
    <row r="2227" hidden="1" customHeight="1" outlineLevel="2" spans="1:4">
      <c r="A2227" s="27">
        <v>45496</v>
      </c>
      <c r="B2227" s="1" t="s">
        <v>1461</v>
      </c>
      <c r="C2227" s="1" t="s">
        <v>19</v>
      </c>
      <c r="D2227" s="1">
        <v>61</v>
      </c>
    </row>
    <row r="2228" customHeight="1" outlineLevel="1" collapsed="1" spans="1:4">
      <c r="A2228" s="27"/>
      <c r="B2228" s="28" t="s">
        <v>1462</v>
      </c>
      <c r="D2228" s="1">
        <f>SUBTOTAL(9,D2227)</f>
        <v>61</v>
      </c>
    </row>
    <row r="2229" hidden="1" customHeight="1" outlineLevel="2" spans="1:4">
      <c r="A2229" s="27">
        <v>45496</v>
      </c>
      <c r="B2229" s="1" t="s">
        <v>1463</v>
      </c>
      <c r="C2229" s="1" t="s">
        <v>19</v>
      </c>
      <c r="D2229" s="1">
        <v>1</v>
      </c>
    </row>
    <row r="2230" customHeight="1" outlineLevel="1" collapsed="1" spans="1:4">
      <c r="A2230" s="27"/>
      <c r="B2230" s="28" t="s">
        <v>1464</v>
      </c>
      <c r="D2230" s="1">
        <f>SUBTOTAL(9,D2229)</f>
        <v>1</v>
      </c>
    </row>
    <row r="2231" hidden="1" customHeight="1" outlineLevel="2" spans="1:4">
      <c r="A2231" s="27">
        <v>45496</v>
      </c>
      <c r="B2231" s="1" t="s">
        <v>1465</v>
      </c>
      <c r="C2231" s="1" t="s">
        <v>19</v>
      </c>
      <c r="D2231" s="1">
        <v>3</v>
      </c>
    </row>
    <row r="2232" customHeight="1" outlineLevel="1" collapsed="1" spans="1:4">
      <c r="A2232" s="27"/>
      <c r="B2232" s="28" t="s">
        <v>1466</v>
      </c>
      <c r="D2232" s="1">
        <f>SUBTOTAL(9,D2231)</f>
        <v>3</v>
      </c>
    </row>
    <row r="2233" hidden="1" customHeight="1" outlineLevel="2" spans="1:4">
      <c r="A2233" s="27">
        <v>45496</v>
      </c>
      <c r="B2233" s="1" t="s">
        <v>1467</v>
      </c>
      <c r="C2233" s="1" t="s">
        <v>19</v>
      </c>
      <c r="D2233" s="1">
        <v>3</v>
      </c>
    </row>
    <row r="2234" customHeight="1" outlineLevel="1" collapsed="1" spans="1:4">
      <c r="A2234" s="27"/>
      <c r="B2234" s="28" t="s">
        <v>1468</v>
      </c>
      <c r="D2234" s="1">
        <f>SUBTOTAL(9,D2233)</f>
        <v>3</v>
      </c>
    </row>
    <row r="2235" hidden="1" customHeight="1" outlineLevel="2" spans="1:4">
      <c r="A2235" s="27">
        <v>45496</v>
      </c>
      <c r="B2235" s="1" t="s">
        <v>1469</v>
      </c>
      <c r="C2235" s="1" t="s">
        <v>19</v>
      </c>
      <c r="D2235" s="1">
        <v>67</v>
      </c>
    </row>
    <row r="2236" customHeight="1" outlineLevel="1" collapsed="1" spans="1:4">
      <c r="A2236" s="27"/>
      <c r="B2236" s="28" t="s">
        <v>1470</v>
      </c>
      <c r="D2236" s="1">
        <f>SUBTOTAL(9,D2235)</f>
        <v>67</v>
      </c>
    </row>
    <row r="2237" hidden="1" customHeight="1" outlineLevel="2" spans="1:4">
      <c r="A2237" s="27">
        <v>45496</v>
      </c>
      <c r="B2237" s="1" t="s">
        <v>1471</v>
      </c>
      <c r="C2237" s="1" t="s">
        <v>19</v>
      </c>
      <c r="D2237" s="1">
        <v>22</v>
      </c>
    </row>
    <row r="2238" customHeight="1" outlineLevel="1" collapsed="1" spans="1:4">
      <c r="A2238" s="27"/>
      <c r="B2238" s="28" t="s">
        <v>1472</v>
      </c>
      <c r="D2238" s="1">
        <f>SUBTOTAL(9,D2237)</f>
        <v>22</v>
      </c>
    </row>
    <row r="2239" hidden="1" customHeight="1" outlineLevel="2" spans="1:4">
      <c r="A2239" s="27">
        <v>45496</v>
      </c>
      <c r="B2239" s="1" t="s">
        <v>1473</v>
      </c>
      <c r="C2239" s="1" t="s">
        <v>19</v>
      </c>
      <c r="D2239" s="1">
        <v>17</v>
      </c>
    </row>
    <row r="2240" customHeight="1" outlineLevel="1" collapsed="1" spans="1:4">
      <c r="A2240" s="27"/>
      <c r="B2240" s="28" t="s">
        <v>1474</v>
      </c>
      <c r="D2240" s="1">
        <f>SUBTOTAL(9,D2239)</f>
        <v>17</v>
      </c>
    </row>
    <row r="2241" hidden="1" customHeight="1" outlineLevel="2" spans="1:4">
      <c r="A2241" s="27">
        <v>45496</v>
      </c>
      <c r="B2241" s="1" t="s">
        <v>1475</v>
      </c>
      <c r="C2241" s="1" t="s">
        <v>19</v>
      </c>
      <c r="D2241" s="1">
        <v>8</v>
      </c>
    </row>
    <row r="2242" hidden="1" customHeight="1" outlineLevel="2" spans="1:10">
      <c r="A2242" s="27">
        <v>45558</v>
      </c>
      <c r="B2242" s="1" t="s">
        <v>1475</v>
      </c>
      <c r="C2242" s="1" t="s">
        <v>19</v>
      </c>
      <c r="D2242" s="1">
        <f>E2242-F2242</f>
        <v>-8</v>
      </c>
      <c r="F2242" s="1">
        <v>8</v>
      </c>
      <c r="H2242" s="1" t="s">
        <v>14</v>
      </c>
      <c r="I2242" s="1" t="s">
        <v>21</v>
      </c>
      <c r="J2242" s="1" t="s">
        <v>16</v>
      </c>
    </row>
    <row r="2243" customHeight="1" outlineLevel="1" collapsed="1" spans="1:4">
      <c r="A2243" s="27"/>
      <c r="B2243" s="28" t="s">
        <v>1476</v>
      </c>
      <c r="D2243" s="1">
        <f>SUBTOTAL(9,D2241:D2242)</f>
        <v>0</v>
      </c>
    </row>
    <row r="2244" hidden="1" customHeight="1" outlineLevel="2" spans="1:4">
      <c r="A2244" s="27">
        <v>45496</v>
      </c>
      <c r="B2244" s="1" t="s">
        <v>1477</v>
      </c>
      <c r="C2244" s="1" t="s">
        <v>19</v>
      </c>
      <c r="D2244" s="1">
        <v>323</v>
      </c>
    </row>
    <row r="2245" customHeight="1" outlineLevel="1" collapsed="1" spans="1:4">
      <c r="A2245" s="27"/>
      <c r="B2245" s="28" t="s">
        <v>1478</v>
      </c>
      <c r="D2245" s="1">
        <f>SUBTOTAL(9,D2244)</f>
        <v>323</v>
      </c>
    </row>
    <row r="2246" hidden="1" customHeight="1" outlineLevel="2" spans="1:4">
      <c r="A2246" s="27">
        <v>45496</v>
      </c>
      <c r="B2246" s="1" t="s">
        <v>1479</v>
      </c>
      <c r="C2246" s="1" t="s">
        <v>19</v>
      </c>
      <c r="D2246" s="1">
        <v>9</v>
      </c>
    </row>
    <row r="2247" customHeight="1" outlineLevel="1" collapsed="1" spans="1:4">
      <c r="A2247" s="27"/>
      <c r="B2247" s="28" t="s">
        <v>1480</v>
      </c>
      <c r="D2247" s="1">
        <f>SUBTOTAL(9,D2246)</f>
        <v>9</v>
      </c>
    </row>
    <row r="2248" hidden="1" customHeight="1" outlineLevel="2" spans="1:4">
      <c r="A2248" s="27">
        <v>45496</v>
      </c>
      <c r="B2248" s="1" t="s">
        <v>1481</v>
      </c>
      <c r="C2248" s="1" t="s">
        <v>19</v>
      </c>
      <c r="D2248" s="1">
        <v>76</v>
      </c>
    </row>
    <row r="2249" customHeight="1" outlineLevel="1" collapsed="1" spans="1:4">
      <c r="A2249" s="27"/>
      <c r="B2249" s="28" t="s">
        <v>1482</v>
      </c>
      <c r="D2249" s="1">
        <f>SUBTOTAL(9,D2248)</f>
        <v>76</v>
      </c>
    </row>
    <row r="2250" hidden="1" customHeight="1" outlineLevel="2" spans="1:4">
      <c r="A2250" s="27">
        <v>45496</v>
      </c>
      <c r="B2250" s="1" t="s">
        <v>1483</v>
      </c>
      <c r="C2250" s="1" t="s">
        <v>19</v>
      </c>
      <c r="D2250" s="1">
        <v>49</v>
      </c>
    </row>
    <row r="2251" customHeight="1" outlineLevel="1" collapsed="1" spans="1:4">
      <c r="A2251" s="27"/>
      <c r="B2251" s="28" t="s">
        <v>1484</v>
      </c>
      <c r="D2251" s="1">
        <f>SUBTOTAL(9,D2250)</f>
        <v>49</v>
      </c>
    </row>
    <row r="2252" hidden="1" customHeight="1" outlineLevel="2" spans="1:4">
      <c r="A2252" s="27">
        <v>45496</v>
      </c>
      <c r="B2252" s="1" t="s">
        <v>1485</v>
      </c>
      <c r="C2252" s="1" t="s">
        <v>19</v>
      </c>
      <c r="D2252" s="1">
        <v>2</v>
      </c>
    </row>
    <row r="2253" customHeight="1" outlineLevel="1" collapsed="1" spans="1:4">
      <c r="A2253" s="27"/>
      <c r="B2253" s="28" t="s">
        <v>1486</v>
      </c>
      <c r="D2253" s="1">
        <f>SUBTOTAL(9,D2252)</f>
        <v>2</v>
      </c>
    </row>
    <row r="2254" hidden="1" customHeight="1" outlineLevel="2" spans="1:4">
      <c r="A2254" s="27">
        <v>45496</v>
      </c>
      <c r="B2254" s="1" t="s">
        <v>1487</v>
      </c>
      <c r="C2254" s="1" t="s">
        <v>19</v>
      </c>
      <c r="D2254" s="1">
        <v>46</v>
      </c>
    </row>
    <row r="2255" customHeight="1" outlineLevel="1" collapsed="1" spans="1:4">
      <c r="A2255" s="27"/>
      <c r="B2255" s="28" t="s">
        <v>1488</v>
      </c>
      <c r="D2255" s="1">
        <f>SUBTOTAL(9,D2254)</f>
        <v>46</v>
      </c>
    </row>
    <row r="2256" hidden="1" customHeight="1" outlineLevel="2" spans="1:4">
      <c r="A2256" s="27">
        <v>45496</v>
      </c>
      <c r="B2256" s="1" t="s">
        <v>1489</v>
      </c>
      <c r="C2256" s="1" t="s">
        <v>19</v>
      </c>
      <c r="D2256" s="1">
        <v>113</v>
      </c>
    </row>
    <row r="2257" customHeight="1" outlineLevel="1" collapsed="1" spans="1:4">
      <c r="A2257" s="27"/>
      <c r="B2257" s="28" t="s">
        <v>1490</v>
      </c>
      <c r="D2257" s="1">
        <f>SUBTOTAL(9,D2256)</f>
        <v>113</v>
      </c>
    </row>
    <row r="2258" hidden="1" customHeight="1" outlineLevel="2" spans="1:4">
      <c r="A2258" s="27">
        <v>45496</v>
      </c>
      <c r="B2258" s="1" t="s">
        <v>1491</v>
      </c>
      <c r="C2258" s="1" t="s">
        <v>19</v>
      </c>
      <c r="D2258" s="1">
        <v>7</v>
      </c>
    </row>
    <row r="2259" customHeight="1" outlineLevel="1" collapsed="1" spans="1:4">
      <c r="A2259" s="27"/>
      <c r="B2259" s="28" t="s">
        <v>1492</v>
      </c>
      <c r="D2259" s="1">
        <f>SUBTOTAL(9,D2258)</f>
        <v>7</v>
      </c>
    </row>
    <row r="2260" hidden="1" customHeight="1" outlineLevel="2" spans="1:4">
      <c r="A2260" s="27">
        <v>45496</v>
      </c>
      <c r="B2260" s="1" t="s">
        <v>1493</v>
      </c>
      <c r="C2260" s="1" t="s">
        <v>19</v>
      </c>
      <c r="D2260" s="1">
        <v>1</v>
      </c>
    </row>
    <row r="2261" customHeight="1" outlineLevel="1" collapsed="1" spans="1:4">
      <c r="A2261" s="27"/>
      <c r="B2261" s="28" t="s">
        <v>1494</v>
      </c>
      <c r="D2261" s="1">
        <f>SUBTOTAL(9,D2260)</f>
        <v>1</v>
      </c>
    </row>
    <row r="2262" hidden="1" customHeight="1" outlineLevel="2" spans="1:4">
      <c r="A2262" s="27">
        <v>45496</v>
      </c>
      <c r="B2262" s="1" t="s">
        <v>1495</v>
      </c>
      <c r="C2262" s="1" t="s">
        <v>19</v>
      </c>
      <c r="D2262" s="1">
        <v>3</v>
      </c>
    </row>
    <row r="2263" customHeight="1" outlineLevel="1" collapsed="1" spans="1:4">
      <c r="A2263" s="27"/>
      <c r="B2263" s="28" t="s">
        <v>1496</v>
      </c>
      <c r="D2263" s="1">
        <f>SUBTOTAL(9,D2262)</f>
        <v>3</v>
      </c>
    </row>
    <row r="2264" hidden="1" customHeight="1" outlineLevel="2" spans="1:4">
      <c r="A2264" s="27">
        <v>45496</v>
      </c>
      <c r="B2264" s="1" t="s">
        <v>1497</v>
      </c>
      <c r="C2264" s="1" t="s">
        <v>19</v>
      </c>
      <c r="D2264" s="1">
        <v>41</v>
      </c>
    </row>
    <row r="2265" customHeight="1" outlineLevel="1" collapsed="1" spans="1:4">
      <c r="A2265" s="27"/>
      <c r="B2265" s="28" t="s">
        <v>1498</v>
      </c>
      <c r="D2265" s="1">
        <f>SUBTOTAL(9,D2264)</f>
        <v>41</v>
      </c>
    </row>
    <row r="2266" hidden="1" customHeight="1" outlineLevel="2" spans="1:4">
      <c r="A2266" s="27">
        <v>45496</v>
      </c>
      <c r="B2266" s="1" t="s">
        <v>1499</v>
      </c>
      <c r="C2266" s="1" t="s">
        <v>19</v>
      </c>
      <c r="D2266" s="1">
        <v>28</v>
      </c>
    </row>
    <row r="2267" customHeight="1" outlineLevel="1" collapsed="1" spans="1:4">
      <c r="A2267" s="27"/>
      <c r="B2267" s="28" t="s">
        <v>1500</v>
      </c>
      <c r="D2267" s="1">
        <f>SUBTOTAL(9,D2266)</f>
        <v>28</v>
      </c>
    </row>
    <row r="2268" hidden="1" customHeight="1" outlineLevel="2" spans="1:4">
      <c r="A2268" s="27">
        <v>45496</v>
      </c>
      <c r="B2268" s="1" t="s">
        <v>1501</v>
      </c>
      <c r="C2268" s="1" t="s">
        <v>19</v>
      </c>
      <c r="D2268" s="1">
        <v>53</v>
      </c>
    </row>
    <row r="2269" customHeight="1" outlineLevel="1" collapsed="1" spans="1:4">
      <c r="A2269" s="27"/>
      <c r="B2269" s="28" t="s">
        <v>1502</v>
      </c>
      <c r="D2269" s="1">
        <f>SUBTOTAL(9,D2268)</f>
        <v>53</v>
      </c>
    </row>
    <row r="2270" hidden="1" customHeight="1" outlineLevel="2" spans="1:4">
      <c r="A2270" s="27">
        <v>45496</v>
      </c>
      <c r="B2270" s="1" t="s">
        <v>1503</v>
      </c>
      <c r="C2270" s="1" t="s">
        <v>19</v>
      </c>
      <c r="D2270" s="1">
        <v>3</v>
      </c>
    </row>
    <row r="2271" customHeight="1" outlineLevel="1" collapsed="1" spans="1:4">
      <c r="A2271" s="27"/>
      <c r="B2271" s="28" t="s">
        <v>1504</v>
      </c>
      <c r="D2271" s="1">
        <f>SUBTOTAL(9,D2270)</f>
        <v>3</v>
      </c>
    </row>
    <row r="2272" hidden="1" customHeight="1" outlineLevel="2" spans="1:7">
      <c r="A2272" s="27">
        <v>45511</v>
      </c>
      <c r="B2272" s="1" t="s">
        <v>1505</v>
      </c>
      <c r="C2272" s="1" t="s">
        <v>19</v>
      </c>
      <c r="D2272" s="1">
        <f>E2272-F2272</f>
        <v>4</v>
      </c>
      <c r="E2272" s="1">
        <v>4</v>
      </c>
      <c r="G2272" s="1" t="s">
        <v>61</v>
      </c>
    </row>
    <row r="2273" hidden="1" customHeight="1" outlineLevel="2" spans="1:10">
      <c r="A2273" s="27">
        <v>45512</v>
      </c>
      <c r="B2273" s="1" t="s">
        <v>1505</v>
      </c>
      <c r="C2273" s="1" t="s">
        <v>19</v>
      </c>
      <c r="D2273" s="1">
        <f>E2273-F2273</f>
        <v>-4</v>
      </c>
      <c r="F2273" s="1">
        <v>4</v>
      </c>
      <c r="H2273" s="1" t="s">
        <v>62</v>
      </c>
      <c r="I2273" s="1" t="s">
        <v>88</v>
      </c>
      <c r="J2273" s="1" t="s">
        <v>89</v>
      </c>
    </row>
    <row r="2274" customHeight="1" outlineLevel="1" collapsed="1" spans="1:4">
      <c r="A2274" s="27"/>
      <c r="B2274" s="28" t="s">
        <v>1506</v>
      </c>
      <c r="D2274" s="1">
        <f>SUBTOTAL(9,D2272:D2273)</f>
        <v>0</v>
      </c>
    </row>
    <row r="2275" hidden="1" customHeight="1" outlineLevel="2" spans="1:7">
      <c r="A2275" s="27">
        <v>45596</v>
      </c>
      <c r="B2275" s="1" t="s">
        <v>1507</v>
      </c>
      <c r="C2275" s="1" t="s">
        <v>19</v>
      </c>
      <c r="D2275" s="1">
        <f>E2275-F2275</f>
        <v>8</v>
      </c>
      <c r="E2275" s="1">
        <v>8</v>
      </c>
      <c r="G2275" s="1" t="s">
        <v>20</v>
      </c>
    </row>
    <row r="2276" hidden="1" customHeight="1" outlineLevel="2" spans="1:10">
      <c r="A2276" s="27">
        <v>45607</v>
      </c>
      <c r="B2276" s="1" t="s">
        <v>1507</v>
      </c>
      <c r="C2276" s="1" t="s">
        <v>19</v>
      </c>
      <c r="D2276" s="1">
        <f>E2276-F2276</f>
        <v>-8</v>
      </c>
      <c r="F2276" s="1">
        <v>8</v>
      </c>
      <c r="H2276" s="1" t="s">
        <v>14</v>
      </c>
      <c r="I2276" s="1" t="s">
        <v>21</v>
      </c>
      <c r="J2276" s="1" t="s">
        <v>16</v>
      </c>
    </row>
    <row r="2277" customHeight="1" outlineLevel="1" collapsed="1" spans="1:4">
      <c r="A2277" s="27"/>
      <c r="B2277" s="28" t="s">
        <v>1508</v>
      </c>
      <c r="D2277" s="1">
        <f>SUBTOTAL(9,D2275:D2276)</f>
        <v>0</v>
      </c>
    </row>
    <row r="2278" hidden="1" customHeight="1" outlineLevel="2" spans="1:11">
      <c r="A2278" s="27">
        <v>45490</v>
      </c>
      <c r="B2278" s="1" t="s">
        <v>1509</v>
      </c>
      <c r="C2278" s="1" t="s">
        <v>19</v>
      </c>
      <c r="D2278" s="1">
        <f>E2278-F2278</f>
        <v>20</v>
      </c>
      <c r="E2278" s="1">
        <v>20</v>
      </c>
      <c r="G2278" s="1" t="s">
        <v>20</v>
      </c>
      <c r="K2278" s="1" t="s">
        <v>53</v>
      </c>
    </row>
    <row r="2279" hidden="1" customHeight="1" outlineLevel="2" spans="1:10">
      <c r="A2279" s="27">
        <v>45493</v>
      </c>
      <c r="B2279" s="1" t="s">
        <v>1509</v>
      </c>
      <c r="C2279" s="1" t="s">
        <v>19</v>
      </c>
      <c r="D2279" s="1">
        <f>E2279-F2279</f>
        <v>-20</v>
      </c>
      <c r="F2279" s="1">
        <v>20</v>
      </c>
      <c r="H2279" s="1" t="s">
        <v>14</v>
      </c>
      <c r="I2279" s="1" t="s">
        <v>21</v>
      </c>
      <c r="J2279" s="1" t="s">
        <v>16</v>
      </c>
    </row>
    <row r="2280" customHeight="1" outlineLevel="1" collapsed="1" spans="1:4">
      <c r="A2280" s="27"/>
      <c r="B2280" s="28" t="s">
        <v>1510</v>
      </c>
      <c r="D2280" s="1">
        <f>SUBTOTAL(9,D2278:D2279)</f>
        <v>0</v>
      </c>
    </row>
    <row r="2281" hidden="1" customHeight="1" outlineLevel="2" spans="1:11">
      <c r="A2281" s="27">
        <v>45589</v>
      </c>
      <c r="B2281" s="1" t="s">
        <v>1511</v>
      </c>
      <c r="C2281" s="1" t="s">
        <v>19</v>
      </c>
      <c r="D2281" s="1">
        <f>E2281-F2281</f>
        <v>0</v>
      </c>
      <c r="E2281" s="1">
        <v>550</v>
      </c>
      <c r="F2281" s="1">
        <v>550</v>
      </c>
      <c r="G2281" s="1" t="s">
        <v>61</v>
      </c>
      <c r="H2281" s="1" t="s">
        <v>14</v>
      </c>
      <c r="I2281" s="1" t="s">
        <v>61</v>
      </c>
      <c r="J2281" s="1" t="s">
        <v>747</v>
      </c>
      <c r="K2281" s="1" t="s">
        <v>748</v>
      </c>
    </row>
    <row r="2282" customHeight="1" outlineLevel="1" collapsed="1" spans="1:4">
      <c r="A2282" s="27"/>
      <c r="B2282" s="28" t="s">
        <v>1512</v>
      </c>
      <c r="D2282" s="1">
        <f>SUBTOTAL(9,D2281)</f>
        <v>0</v>
      </c>
    </row>
    <row r="2283" hidden="1" customHeight="1" outlineLevel="2" spans="1:4">
      <c r="A2283" s="27">
        <v>45496</v>
      </c>
      <c r="B2283" s="1" t="s">
        <v>1513</v>
      </c>
      <c r="C2283" s="1" t="s">
        <v>803</v>
      </c>
      <c r="D2283" s="1">
        <v>1</v>
      </c>
    </row>
    <row r="2284" hidden="1" customHeight="1" outlineLevel="2" spans="1:10">
      <c r="A2284" s="27">
        <v>45541</v>
      </c>
      <c r="B2284" s="1" t="s">
        <v>1513</v>
      </c>
      <c r="C2284" s="1" t="s">
        <v>19</v>
      </c>
      <c r="D2284" s="1">
        <f>E2284-F2284</f>
        <v>-1</v>
      </c>
      <c r="F2284" s="1">
        <v>1</v>
      </c>
      <c r="H2284" s="1" t="s">
        <v>62</v>
      </c>
      <c r="I2284" s="1" t="s">
        <v>88</v>
      </c>
      <c r="J2284" s="1" t="s">
        <v>91</v>
      </c>
    </row>
    <row r="2285" customHeight="1" outlineLevel="1" collapsed="1" spans="1:4">
      <c r="A2285" s="27"/>
      <c r="B2285" s="28" t="s">
        <v>1514</v>
      </c>
      <c r="D2285" s="1">
        <f>SUBTOTAL(9,D2283:D2284)</f>
        <v>0</v>
      </c>
    </row>
    <row r="2286" hidden="1" customHeight="1" outlineLevel="2" spans="1:7">
      <c r="A2286" s="27">
        <v>45511</v>
      </c>
      <c r="B2286" s="1" t="s">
        <v>1515</v>
      </c>
      <c r="C2286" s="1" t="s">
        <v>1516</v>
      </c>
      <c r="D2286" s="1">
        <f>E2286-F2286</f>
        <v>8</v>
      </c>
      <c r="E2286" s="1">
        <v>8</v>
      </c>
      <c r="G2286" s="1" t="s">
        <v>61</v>
      </c>
    </row>
    <row r="2287" hidden="1" customHeight="1" outlineLevel="2" spans="1:10">
      <c r="A2287" s="27">
        <v>45518</v>
      </c>
      <c r="B2287" s="1" t="s">
        <v>1515</v>
      </c>
      <c r="C2287" s="1" t="s">
        <v>1516</v>
      </c>
      <c r="D2287" s="1">
        <f>E2287-F2287</f>
        <v>-8</v>
      </c>
      <c r="F2287" s="1">
        <v>8</v>
      </c>
      <c r="H2287" s="1" t="s">
        <v>732</v>
      </c>
      <c r="I2287" s="1" t="s">
        <v>739</v>
      </c>
      <c r="J2287" s="1" t="s">
        <v>64</v>
      </c>
    </row>
    <row r="2288" customHeight="1" outlineLevel="1" collapsed="1" spans="1:4">
      <c r="A2288" s="27"/>
      <c r="B2288" s="28" t="s">
        <v>1517</v>
      </c>
      <c r="D2288" s="1">
        <f>SUBTOTAL(9,D2286:D2287)</f>
        <v>0</v>
      </c>
    </row>
    <row r="2289" hidden="1" customHeight="1" outlineLevel="2" spans="1:7">
      <c r="A2289" s="27">
        <v>45502</v>
      </c>
      <c r="B2289" s="1" t="s">
        <v>1518</v>
      </c>
      <c r="C2289" s="1" t="s">
        <v>19</v>
      </c>
      <c r="D2289" s="1">
        <f>E2289-F2289</f>
        <v>500</v>
      </c>
      <c r="E2289" s="1">
        <v>500</v>
      </c>
      <c r="G2289" s="1" t="s">
        <v>61</v>
      </c>
    </row>
    <row r="2290" hidden="1" customHeight="1" outlineLevel="2" spans="1:10">
      <c r="A2290" s="27">
        <v>45504</v>
      </c>
      <c r="B2290" s="1" t="s">
        <v>1518</v>
      </c>
      <c r="C2290" s="1" t="s">
        <v>19</v>
      </c>
      <c r="D2290" s="1">
        <f>E2290-F2290</f>
        <v>-500</v>
      </c>
      <c r="F2290" s="1">
        <v>500</v>
      </c>
      <c r="H2290" s="1" t="s">
        <v>62</v>
      </c>
      <c r="I2290" s="1" t="s">
        <v>63</v>
      </c>
      <c r="J2290" s="1" t="s">
        <v>64</v>
      </c>
    </row>
    <row r="2291" customHeight="1" outlineLevel="1" collapsed="1" spans="1:4">
      <c r="A2291" s="27"/>
      <c r="B2291" s="28" t="s">
        <v>1519</v>
      </c>
      <c r="D2291" s="1">
        <f>SUBTOTAL(9,D2289:D2290)</f>
        <v>0</v>
      </c>
    </row>
    <row r="2292" hidden="1" customHeight="1" outlineLevel="2" spans="1:7">
      <c r="A2292" s="27">
        <v>45502</v>
      </c>
      <c r="B2292" s="1" t="s">
        <v>1520</v>
      </c>
      <c r="C2292" s="1" t="s">
        <v>19</v>
      </c>
      <c r="D2292" s="1">
        <f>E2292-F2292</f>
        <v>1000</v>
      </c>
      <c r="E2292" s="1">
        <v>1000</v>
      </c>
      <c r="G2292" s="1" t="s">
        <v>61</v>
      </c>
    </row>
    <row r="2293" hidden="1" customHeight="1" outlineLevel="2" spans="1:10">
      <c r="A2293" s="27">
        <v>45504</v>
      </c>
      <c r="B2293" s="1" t="s">
        <v>1520</v>
      </c>
      <c r="C2293" s="1" t="s">
        <v>19</v>
      </c>
      <c r="D2293" s="1">
        <f>E2293-F2293</f>
        <v>-1000</v>
      </c>
      <c r="F2293" s="1">
        <v>1000</v>
      </c>
      <c r="H2293" s="1" t="s">
        <v>62</v>
      </c>
      <c r="I2293" s="1" t="s">
        <v>63</v>
      </c>
      <c r="J2293" s="1" t="s">
        <v>64</v>
      </c>
    </row>
    <row r="2294" customHeight="1" outlineLevel="1" collapsed="1" spans="1:4">
      <c r="A2294" s="27"/>
      <c r="B2294" s="28" t="s">
        <v>1521</v>
      </c>
      <c r="D2294" s="1">
        <f>SUBTOTAL(9,D2292:D2293)</f>
        <v>0</v>
      </c>
    </row>
    <row r="2295" hidden="1" customHeight="1" outlineLevel="2" spans="1:4">
      <c r="A2295" s="27">
        <v>45496</v>
      </c>
      <c r="B2295" s="1" t="s">
        <v>1522</v>
      </c>
      <c r="C2295" s="1" t="s">
        <v>19</v>
      </c>
      <c r="D2295" s="1">
        <v>1</v>
      </c>
    </row>
    <row r="2296" hidden="1" customHeight="1" outlineLevel="2" spans="1:4">
      <c r="A2296" s="27">
        <v>45496</v>
      </c>
      <c r="B2296" s="1" t="s">
        <v>1522</v>
      </c>
      <c r="C2296" s="1" t="s">
        <v>19</v>
      </c>
      <c r="D2296" s="1">
        <v>12</v>
      </c>
    </row>
    <row r="2297" hidden="1" customHeight="1" outlineLevel="2" spans="1:10">
      <c r="A2297" s="27">
        <v>45553</v>
      </c>
      <c r="B2297" s="1" t="s">
        <v>1522</v>
      </c>
      <c r="C2297" s="1" t="s">
        <v>19</v>
      </c>
      <c r="D2297" s="1">
        <f>E2297-F2297</f>
        <v>-1</v>
      </c>
      <c r="F2297" s="1">
        <v>1</v>
      </c>
      <c r="H2297" s="1" t="s">
        <v>158</v>
      </c>
      <c r="I2297" s="1" t="s">
        <v>157</v>
      </c>
      <c r="J2297" s="1" t="s">
        <v>89</v>
      </c>
    </row>
    <row r="2298" hidden="1" customHeight="1" outlineLevel="2" spans="1:10">
      <c r="A2298" s="27">
        <v>46022</v>
      </c>
      <c r="B2298" s="1" t="s">
        <v>1522</v>
      </c>
      <c r="C2298" s="1" t="s">
        <v>19</v>
      </c>
      <c r="D2298" s="1">
        <f>E2298-F2298</f>
        <v>-12</v>
      </c>
      <c r="F2298" s="1">
        <v>12</v>
      </c>
      <c r="H2298" s="1" t="s">
        <v>38</v>
      </c>
      <c r="I2298" s="1" t="s">
        <v>39</v>
      </c>
      <c r="J2298" s="1" t="s">
        <v>39</v>
      </c>
    </row>
    <row r="2299" customHeight="1" outlineLevel="1" collapsed="1" spans="1:4">
      <c r="A2299" s="27"/>
      <c r="B2299" s="28" t="s">
        <v>1523</v>
      </c>
      <c r="D2299" s="1">
        <f>SUBTOTAL(9,D2295:D2298)</f>
        <v>0</v>
      </c>
    </row>
    <row r="2300" hidden="1" customHeight="1" outlineLevel="2" spans="1:4">
      <c r="A2300" s="27">
        <v>45496</v>
      </c>
      <c r="B2300" s="1" t="s">
        <v>1524</v>
      </c>
      <c r="C2300" s="1" t="s">
        <v>19</v>
      </c>
      <c r="D2300" s="1">
        <v>60</v>
      </c>
    </row>
    <row r="2301" hidden="1" customHeight="1" outlineLevel="2" spans="1:10">
      <c r="A2301" s="27">
        <v>45502</v>
      </c>
      <c r="B2301" s="1" t="s">
        <v>1524</v>
      </c>
      <c r="C2301" s="1" t="s">
        <v>19</v>
      </c>
      <c r="D2301" s="1">
        <f>E2301-F2301</f>
        <v>-60</v>
      </c>
      <c r="F2301" s="1">
        <v>60</v>
      </c>
      <c r="H2301" s="1" t="s">
        <v>62</v>
      </c>
      <c r="I2301" s="1" t="s">
        <v>730</v>
      </c>
      <c r="J2301" s="1" t="s">
        <v>731</v>
      </c>
    </row>
    <row r="2302" customHeight="1" outlineLevel="1" collapsed="1" spans="1:4">
      <c r="A2302" s="27"/>
      <c r="B2302" s="28" t="s">
        <v>1525</v>
      </c>
      <c r="D2302" s="1">
        <f>SUBTOTAL(9,D2300:D2301)</f>
        <v>0</v>
      </c>
    </row>
    <row r="2303" hidden="1" customHeight="1" outlineLevel="2" spans="1:4">
      <c r="A2303" s="27">
        <v>45496</v>
      </c>
      <c r="B2303" s="1" t="s">
        <v>1526</v>
      </c>
      <c r="C2303" s="1" t="s">
        <v>12</v>
      </c>
      <c r="D2303" s="1">
        <v>2</v>
      </c>
    </row>
    <row r="2304" hidden="1" customHeight="1" outlineLevel="2" spans="1:10">
      <c r="A2304" s="27">
        <v>45513</v>
      </c>
      <c r="B2304" s="1" t="s">
        <v>1526</v>
      </c>
      <c r="C2304" s="1" t="s">
        <v>12</v>
      </c>
      <c r="D2304" s="1">
        <f>E2304-F2304</f>
        <v>-2</v>
      </c>
      <c r="F2304" s="1">
        <v>2</v>
      </c>
      <c r="H2304" s="1" t="s">
        <v>406</v>
      </c>
      <c r="I2304" s="1" t="s">
        <v>407</v>
      </c>
      <c r="J2304" s="1" t="s">
        <v>1527</v>
      </c>
    </row>
    <row r="2305" customHeight="1" outlineLevel="1" collapsed="1" spans="1:4">
      <c r="A2305" s="27"/>
      <c r="B2305" s="28" t="s">
        <v>1528</v>
      </c>
      <c r="D2305" s="1">
        <f>SUBTOTAL(9,D2303:D2304)</f>
        <v>0</v>
      </c>
    </row>
    <row r="2306" hidden="1" customHeight="1" outlineLevel="2" spans="1:4">
      <c r="A2306" s="27">
        <v>45496</v>
      </c>
      <c r="B2306" s="1" t="s">
        <v>1529</v>
      </c>
      <c r="C2306" s="1" t="s">
        <v>19</v>
      </c>
      <c r="D2306" s="1">
        <v>4</v>
      </c>
    </row>
    <row r="2307" customHeight="1" outlineLevel="1" collapsed="1" spans="1:4">
      <c r="A2307" s="27"/>
      <c r="B2307" s="28" t="s">
        <v>1530</v>
      </c>
      <c r="D2307" s="1">
        <f>SUBTOTAL(9,D2306)</f>
        <v>4</v>
      </c>
    </row>
    <row r="2308" hidden="1" customHeight="1" outlineLevel="2" spans="1:4">
      <c r="A2308" s="27">
        <v>45496</v>
      </c>
      <c r="B2308" s="1" t="s">
        <v>1531</v>
      </c>
      <c r="C2308" s="1" t="s">
        <v>19</v>
      </c>
      <c r="D2308" s="1">
        <v>126</v>
      </c>
    </row>
    <row r="2309" customHeight="1" outlineLevel="1" collapsed="1" spans="1:4">
      <c r="A2309" s="27"/>
      <c r="B2309" s="28" t="s">
        <v>1532</v>
      </c>
      <c r="D2309" s="1">
        <f>SUBTOTAL(9,D2308)</f>
        <v>126</v>
      </c>
    </row>
    <row r="2310" hidden="1" customHeight="1" outlineLevel="2" spans="1:10">
      <c r="A2310" s="27">
        <v>45510</v>
      </c>
      <c r="B2310" s="1" t="s">
        <v>1533</v>
      </c>
      <c r="C2310" s="1" t="s">
        <v>19</v>
      </c>
      <c r="D2310" s="1">
        <f>E2310-F2310</f>
        <v>-30</v>
      </c>
      <c r="F2310" s="1">
        <v>30</v>
      </c>
      <c r="H2310" s="1" t="s">
        <v>62</v>
      </c>
      <c r="I2310" s="1" t="s">
        <v>88</v>
      </c>
      <c r="J2310" s="1" t="s">
        <v>89</v>
      </c>
    </row>
    <row r="2311" hidden="1" customHeight="1" outlineLevel="2" spans="1:7">
      <c r="A2311" s="27">
        <v>45509</v>
      </c>
      <c r="B2311" s="1" t="s">
        <v>1533</v>
      </c>
      <c r="C2311" s="1" t="s">
        <v>19</v>
      </c>
      <c r="D2311" s="1">
        <f>E2311-F2311</f>
        <v>30</v>
      </c>
      <c r="E2311" s="1">
        <v>30</v>
      </c>
      <c r="G2311" s="1" t="s">
        <v>61</v>
      </c>
    </row>
    <row r="2312" customHeight="1" outlineLevel="1" collapsed="1" spans="1:4">
      <c r="A2312" s="27"/>
      <c r="B2312" s="28" t="s">
        <v>1534</v>
      </c>
      <c r="D2312" s="1">
        <f>SUBTOTAL(9,D2310:D2311)</f>
        <v>0</v>
      </c>
    </row>
    <row r="2313" hidden="1" customHeight="1" outlineLevel="2" spans="1:4">
      <c r="A2313" s="27">
        <v>45496</v>
      </c>
      <c r="B2313" s="1" t="s">
        <v>1535</v>
      </c>
      <c r="C2313" s="1" t="s">
        <v>19</v>
      </c>
      <c r="D2313" s="1">
        <v>64</v>
      </c>
    </row>
    <row r="2314" customHeight="1" outlineLevel="1" collapsed="1" spans="1:4">
      <c r="A2314" s="27"/>
      <c r="B2314" s="28" t="s">
        <v>1536</v>
      </c>
      <c r="D2314" s="1">
        <f>SUBTOTAL(9,D2313)</f>
        <v>64</v>
      </c>
    </row>
    <row r="2315" hidden="1" customHeight="1" outlineLevel="2" spans="1:4">
      <c r="A2315" s="27">
        <v>45496</v>
      </c>
      <c r="B2315" s="1" t="s">
        <v>1537</v>
      </c>
      <c r="C2315" s="1" t="s">
        <v>19</v>
      </c>
      <c r="D2315" s="1">
        <v>4</v>
      </c>
    </row>
    <row r="2316" hidden="1" customHeight="1" outlineLevel="2" spans="1:10">
      <c r="A2316" s="27">
        <v>45509</v>
      </c>
      <c r="B2316" s="1" t="s">
        <v>1537</v>
      </c>
      <c r="C2316" s="1" t="s">
        <v>19</v>
      </c>
      <c r="D2316" s="1">
        <f>E2316-F2316</f>
        <v>-2</v>
      </c>
      <c r="F2316" s="1">
        <v>2</v>
      </c>
      <c r="H2316" s="1" t="s">
        <v>62</v>
      </c>
      <c r="I2316" s="1" t="s">
        <v>88</v>
      </c>
      <c r="J2316" s="1" t="s">
        <v>89</v>
      </c>
    </row>
    <row r="2317" hidden="1" customHeight="1" outlineLevel="2" spans="1:7">
      <c r="A2317" s="27">
        <v>45510</v>
      </c>
      <c r="B2317" s="1" t="s">
        <v>1537</v>
      </c>
      <c r="C2317" s="1" t="s">
        <v>19</v>
      </c>
      <c r="D2317" s="1">
        <f>E2317-F2317</f>
        <v>4</v>
      </c>
      <c r="E2317" s="1">
        <v>4</v>
      </c>
      <c r="G2317" s="1" t="s">
        <v>869</v>
      </c>
    </row>
    <row r="2318" hidden="1" customHeight="1" outlineLevel="2" spans="1:10">
      <c r="A2318" s="27">
        <v>45524</v>
      </c>
      <c r="B2318" s="1" t="s">
        <v>1537</v>
      </c>
      <c r="C2318" s="1" t="s">
        <v>19</v>
      </c>
      <c r="D2318" s="1">
        <f>E2318-F2318</f>
        <v>-6</v>
      </c>
      <c r="F2318" s="1">
        <v>6</v>
      </c>
      <c r="H2318" s="1" t="s">
        <v>14</v>
      </c>
      <c r="I2318" s="1" t="s">
        <v>21</v>
      </c>
      <c r="J2318" s="1" t="s">
        <v>16</v>
      </c>
    </row>
    <row r="2319" customHeight="1" outlineLevel="1" collapsed="1" spans="1:4">
      <c r="A2319" s="27"/>
      <c r="B2319" s="28" t="s">
        <v>1538</v>
      </c>
      <c r="D2319" s="1">
        <f>SUBTOTAL(9,D2315:D2318)</f>
        <v>0</v>
      </c>
    </row>
    <row r="2320" hidden="1" customHeight="1" outlineLevel="2" spans="1:4">
      <c r="A2320" s="27">
        <v>45496</v>
      </c>
      <c r="B2320" s="1" t="s">
        <v>1539</v>
      </c>
      <c r="C2320" s="1" t="s">
        <v>806</v>
      </c>
      <c r="D2320" s="1">
        <v>8</v>
      </c>
    </row>
    <row r="2321" hidden="1" customHeight="1" outlineLevel="2" spans="1:10">
      <c r="A2321" s="27">
        <v>45534</v>
      </c>
      <c r="B2321" s="1" t="s">
        <v>1539</v>
      </c>
      <c r="C2321" s="1" t="s">
        <v>765</v>
      </c>
      <c r="D2321" s="1">
        <f>E2321-F2321</f>
        <v>-8</v>
      </c>
      <c r="F2321" s="1">
        <v>8</v>
      </c>
      <c r="H2321" s="1" t="s">
        <v>732</v>
      </c>
      <c r="I2321" s="1" t="s">
        <v>154</v>
      </c>
      <c r="J2321" s="1" t="s">
        <v>740</v>
      </c>
    </row>
    <row r="2322" customHeight="1" outlineLevel="1" collapsed="1" spans="1:4">
      <c r="A2322" s="27"/>
      <c r="B2322" s="28" t="s">
        <v>1540</v>
      </c>
      <c r="D2322" s="1">
        <f>SUBTOTAL(9,D2320:D2321)</f>
        <v>0</v>
      </c>
    </row>
    <row r="2323" hidden="1" customHeight="1" outlineLevel="2" spans="1:4">
      <c r="A2323" s="27">
        <v>45496</v>
      </c>
      <c r="B2323" s="1" t="s">
        <v>1541</v>
      </c>
      <c r="C2323" s="1" t="s">
        <v>19</v>
      </c>
      <c r="D2323" s="1">
        <v>581</v>
      </c>
    </row>
    <row r="2324" hidden="1" customHeight="1" outlineLevel="2" spans="1:10">
      <c r="A2324" s="27">
        <v>45623</v>
      </c>
      <c r="B2324" s="1" t="s">
        <v>1541</v>
      </c>
      <c r="C2324" s="1" t="s">
        <v>19</v>
      </c>
      <c r="D2324" s="1">
        <f>E2324-F2324</f>
        <v>-3</v>
      </c>
      <c r="F2324" s="1">
        <v>3</v>
      </c>
      <c r="H2324" s="1" t="s">
        <v>156</v>
      </c>
      <c r="I2324" s="1" t="s">
        <v>157</v>
      </c>
      <c r="J2324" s="1" t="s">
        <v>89</v>
      </c>
    </row>
    <row r="2325" hidden="1" customHeight="1" outlineLevel="2" spans="1:10">
      <c r="A2325" s="27">
        <v>46017</v>
      </c>
      <c r="B2325" s="1" t="s">
        <v>1541</v>
      </c>
      <c r="C2325" s="1" t="s">
        <v>19</v>
      </c>
      <c r="D2325" s="1">
        <f>E2325-F2325</f>
        <v>-578</v>
      </c>
      <c r="F2325" s="1">
        <v>578</v>
      </c>
      <c r="H2325" s="1" t="s">
        <v>38</v>
      </c>
      <c r="I2325" s="1" t="s">
        <v>39</v>
      </c>
      <c r="J2325" s="1" t="s">
        <v>39</v>
      </c>
    </row>
    <row r="2326" customHeight="1" outlineLevel="1" collapsed="1" spans="1:4">
      <c r="A2326" s="27"/>
      <c r="B2326" s="28" t="s">
        <v>1542</v>
      </c>
      <c r="D2326" s="1">
        <f>SUBTOTAL(9,D2323:D2325)</f>
        <v>0</v>
      </c>
    </row>
    <row r="2327" hidden="1" customHeight="1" outlineLevel="2" spans="1:10">
      <c r="A2327" s="27">
        <v>45537</v>
      </c>
      <c r="B2327" s="1" t="s">
        <v>1543</v>
      </c>
      <c r="C2327" s="1" t="s">
        <v>779</v>
      </c>
      <c r="D2327" s="1">
        <f>E2327-F2327</f>
        <v>-5</v>
      </c>
      <c r="F2327" s="1">
        <v>5</v>
      </c>
      <c r="H2327" s="1" t="s">
        <v>62</v>
      </c>
      <c r="I2327" s="1" t="s">
        <v>88</v>
      </c>
      <c r="J2327" s="1" t="s">
        <v>89</v>
      </c>
    </row>
    <row r="2328" hidden="1" customHeight="1" outlineLevel="2" spans="1:7">
      <c r="A2328" s="27">
        <v>45531</v>
      </c>
      <c r="B2328" s="1" t="s">
        <v>1543</v>
      </c>
      <c r="C2328" s="1" t="s">
        <v>779</v>
      </c>
      <c r="D2328" s="1">
        <f>E2328-F2328</f>
        <v>100</v>
      </c>
      <c r="E2328" s="1">
        <v>100</v>
      </c>
      <c r="G2328" s="1" t="s">
        <v>61</v>
      </c>
    </row>
    <row r="2329" hidden="1" customHeight="1" outlineLevel="2" spans="1:10">
      <c r="A2329" s="27">
        <v>45553</v>
      </c>
      <c r="B2329" s="1" t="s">
        <v>1543</v>
      </c>
      <c r="C2329" s="1" t="s">
        <v>19</v>
      </c>
      <c r="D2329" s="1">
        <f>E2329-F2329</f>
        <v>-30</v>
      </c>
      <c r="F2329" s="1">
        <v>30</v>
      </c>
      <c r="H2329" s="1" t="s">
        <v>158</v>
      </c>
      <c r="I2329" s="1" t="s">
        <v>157</v>
      </c>
      <c r="J2329" s="1" t="s">
        <v>89</v>
      </c>
    </row>
    <row r="2330" hidden="1" customHeight="1" outlineLevel="2" spans="1:10">
      <c r="A2330" s="27">
        <v>45555</v>
      </c>
      <c r="B2330" s="1" t="s">
        <v>1543</v>
      </c>
      <c r="C2330" s="1" t="s">
        <v>19</v>
      </c>
      <c r="D2330" s="1">
        <f>E2330-F2330</f>
        <v>-65</v>
      </c>
      <c r="F2330" s="1">
        <v>65</v>
      </c>
      <c r="H2330" s="1" t="s">
        <v>828</v>
      </c>
      <c r="I2330" s="1" t="s">
        <v>157</v>
      </c>
      <c r="J2330" s="1" t="s">
        <v>89</v>
      </c>
    </row>
    <row r="2331" customHeight="1" outlineLevel="1" collapsed="1" spans="1:4">
      <c r="A2331" s="27"/>
      <c r="B2331" s="28" t="s">
        <v>1544</v>
      </c>
      <c r="D2331" s="1">
        <f>SUBTOTAL(9,D2327:D2330)</f>
        <v>0</v>
      </c>
    </row>
    <row r="2332" hidden="1" customHeight="1" outlineLevel="2" spans="1:4">
      <c r="A2332" s="27">
        <v>45496</v>
      </c>
      <c r="B2332" s="1" t="s">
        <v>1545</v>
      </c>
      <c r="C2332" s="1" t="s">
        <v>12</v>
      </c>
      <c r="D2332" s="1">
        <v>65</v>
      </c>
    </row>
    <row r="2333" hidden="1" customHeight="1" outlineLevel="2" spans="1:10">
      <c r="A2333" s="27">
        <v>45533</v>
      </c>
      <c r="B2333" s="1" t="s">
        <v>1545</v>
      </c>
      <c r="C2333" s="1" t="s">
        <v>19</v>
      </c>
      <c r="D2333" s="1">
        <f>E2333-F2333</f>
        <v>-50</v>
      </c>
      <c r="F2333" s="1">
        <v>50</v>
      </c>
      <c r="H2333" s="1" t="s">
        <v>690</v>
      </c>
      <c r="I2333" s="1" t="s">
        <v>157</v>
      </c>
      <c r="J2333" s="1" t="s">
        <v>89</v>
      </c>
    </row>
    <row r="2334" hidden="1" customHeight="1" outlineLevel="2" spans="1:10">
      <c r="A2334" s="27">
        <v>45555</v>
      </c>
      <c r="B2334" s="1" t="s">
        <v>1545</v>
      </c>
      <c r="C2334" s="1" t="s">
        <v>19</v>
      </c>
      <c r="D2334" s="1">
        <f>E2334-F2334</f>
        <v>-15</v>
      </c>
      <c r="F2334" s="1">
        <v>15</v>
      </c>
      <c r="H2334" s="1" t="s">
        <v>828</v>
      </c>
      <c r="I2334" s="1" t="s">
        <v>157</v>
      </c>
      <c r="J2334" s="1" t="s">
        <v>89</v>
      </c>
    </row>
    <row r="2335" customHeight="1" outlineLevel="1" collapsed="1" spans="1:4">
      <c r="A2335" s="27"/>
      <c r="B2335" s="28" t="s">
        <v>1546</v>
      </c>
      <c r="D2335" s="1">
        <f>SUBTOTAL(9,D2332:D2334)</f>
        <v>0</v>
      </c>
    </row>
    <row r="2336" hidden="1" customHeight="1" outlineLevel="2" spans="1:4">
      <c r="A2336" s="27">
        <v>45496</v>
      </c>
      <c r="B2336" s="1" t="s">
        <v>1547</v>
      </c>
      <c r="C2336" s="1" t="s">
        <v>19</v>
      </c>
      <c r="D2336" s="1">
        <v>100</v>
      </c>
    </row>
    <row r="2337" hidden="1" customHeight="1" outlineLevel="2" spans="1:10">
      <c r="A2337" s="27">
        <v>45555</v>
      </c>
      <c r="B2337" s="1" t="s">
        <v>1547</v>
      </c>
      <c r="C2337" s="1" t="s">
        <v>19</v>
      </c>
      <c r="D2337" s="1">
        <f>E2337-F2337</f>
        <v>-100</v>
      </c>
      <c r="F2337" s="1">
        <v>100</v>
      </c>
      <c r="H2337" s="1" t="s">
        <v>828</v>
      </c>
      <c r="I2337" s="1" t="s">
        <v>157</v>
      </c>
      <c r="J2337" s="1" t="s">
        <v>89</v>
      </c>
    </row>
    <row r="2338" customHeight="1" outlineLevel="1" collapsed="1" spans="1:4">
      <c r="A2338" s="27"/>
      <c r="B2338" s="28" t="s">
        <v>1548</v>
      </c>
      <c r="D2338" s="1">
        <f>SUBTOTAL(9,D2336:D2337)</f>
        <v>0</v>
      </c>
    </row>
    <row r="2339" hidden="1" customHeight="1" outlineLevel="2" spans="1:11">
      <c r="A2339" s="27">
        <v>45490</v>
      </c>
      <c r="B2339" s="1" t="s">
        <v>1549</v>
      </c>
      <c r="C2339" s="1" t="s">
        <v>839</v>
      </c>
      <c r="D2339" s="1">
        <f>E2339-F2339</f>
        <v>300</v>
      </c>
      <c r="E2339" s="1">
        <v>300</v>
      </c>
      <c r="G2339" s="1" t="s">
        <v>20</v>
      </c>
      <c r="K2339" s="1" t="s">
        <v>53</v>
      </c>
    </row>
    <row r="2340" hidden="1" customHeight="1" outlineLevel="2" spans="1:10">
      <c r="A2340" s="27">
        <v>45493</v>
      </c>
      <c r="B2340" s="1" t="s">
        <v>1549</v>
      </c>
      <c r="C2340" s="1" t="s">
        <v>839</v>
      </c>
      <c r="D2340" s="1">
        <f>E2340-F2340</f>
        <v>-300</v>
      </c>
      <c r="F2340" s="1">
        <v>300</v>
      </c>
      <c r="H2340" s="1" t="s">
        <v>14</v>
      </c>
      <c r="I2340" s="1" t="s">
        <v>21</v>
      </c>
      <c r="J2340" s="1" t="s">
        <v>16</v>
      </c>
    </row>
    <row r="2341" customHeight="1" outlineLevel="1" collapsed="1" spans="1:4">
      <c r="A2341" s="27"/>
      <c r="B2341" s="28" t="s">
        <v>1550</v>
      </c>
      <c r="D2341" s="1">
        <f>SUBTOTAL(9,D2339:D2340)</f>
        <v>0</v>
      </c>
    </row>
    <row r="2342" hidden="1" customHeight="1" outlineLevel="2" spans="1:4">
      <c r="A2342" s="27">
        <v>45496</v>
      </c>
      <c r="B2342" s="1" t="s">
        <v>1551</v>
      </c>
      <c r="C2342" s="1" t="s">
        <v>1287</v>
      </c>
      <c r="D2342" s="1">
        <v>2</v>
      </c>
    </row>
    <row r="2343" hidden="1" customHeight="1" outlineLevel="2" spans="1:10">
      <c r="A2343" s="27">
        <v>46022</v>
      </c>
      <c r="B2343" s="1" t="s">
        <v>1551</v>
      </c>
      <c r="C2343" s="1" t="s">
        <v>1287</v>
      </c>
      <c r="D2343" s="1">
        <f>E2343-F2343</f>
        <v>-2</v>
      </c>
      <c r="F2343" s="1">
        <v>2</v>
      </c>
      <c r="H2343" s="1" t="s">
        <v>38</v>
      </c>
      <c r="I2343" s="1" t="s">
        <v>39</v>
      </c>
      <c r="J2343" s="1" t="s">
        <v>39</v>
      </c>
    </row>
    <row r="2344" customHeight="1" outlineLevel="1" collapsed="1" spans="1:4">
      <c r="A2344" s="27"/>
      <c r="B2344" s="28" t="s">
        <v>1552</v>
      </c>
      <c r="D2344" s="1">
        <f>SUBTOTAL(9,D2342:D2343)</f>
        <v>0</v>
      </c>
    </row>
    <row r="2345" hidden="1" customHeight="1" outlineLevel="2" spans="1:11">
      <c r="A2345" s="27">
        <v>45490</v>
      </c>
      <c r="B2345" s="1" t="s">
        <v>1553</v>
      </c>
      <c r="C2345" s="1" t="s">
        <v>19</v>
      </c>
      <c r="D2345" s="1">
        <f>E2345-F2345</f>
        <v>60</v>
      </c>
      <c r="E2345" s="1">
        <v>60</v>
      </c>
      <c r="G2345" s="1" t="s">
        <v>20</v>
      </c>
      <c r="K2345" s="1" t="s">
        <v>53</v>
      </c>
    </row>
    <row r="2346" hidden="1" customHeight="1" outlineLevel="2" spans="1:10">
      <c r="A2346" s="27">
        <v>45493</v>
      </c>
      <c r="B2346" s="1" t="s">
        <v>1553</v>
      </c>
      <c r="C2346" s="1" t="s">
        <v>19</v>
      </c>
      <c r="D2346" s="1">
        <f>E2346-F2346</f>
        <v>-60</v>
      </c>
      <c r="F2346" s="1">
        <v>60</v>
      </c>
      <c r="H2346" s="1" t="s">
        <v>14</v>
      </c>
      <c r="I2346" s="1" t="s">
        <v>21</v>
      </c>
      <c r="J2346" s="1" t="s">
        <v>16</v>
      </c>
    </row>
    <row r="2347" customHeight="1" outlineLevel="1" collapsed="1" spans="1:4">
      <c r="A2347" s="27"/>
      <c r="B2347" s="28" t="s">
        <v>1554</v>
      </c>
      <c r="D2347" s="1">
        <f>SUBTOTAL(9,D2345:D2346)</f>
        <v>0</v>
      </c>
    </row>
    <row r="2348" hidden="1" customHeight="1" outlineLevel="2" spans="1:4">
      <c r="A2348" s="27">
        <v>45496</v>
      </c>
      <c r="B2348" s="1" t="s">
        <v>1555</v>
      </c>
      <c r="C2348" s="1" t="s">
        <v>19</v>
      </c>
      <c r="D2348" s="1">
        <v>4</v>
      </c>
    </row>
    <row r="2349" customHeight="1" outlineLevel="1" collapsed="1" spans="1:4">
      <c r="A2349" s="27"/>
      <c r="B2349" s="28" t="s">
        <v>1556</v>
      </c>
      <c r="D2349" s="1">
        <f>SUBTOTAL(9,D2348)</f>
        <v>4</v>
      </c>
    </row>
    <row r="2350" hidden="1" customHeight="1" outlineLevel="2" spans="1:7">
      <c r="A2350" s="27">
        <v>45495</v>
      </c>
      <c r="B2350" s="1" t="s">
        <v>1557</v>
      </c>
      <c r="C2350" s="1" t="s">
        <v>19</v>
      </c>
      <c r="D2350" s="1">
        <f>E2350-F2350</f>
        <v>1</v>
      </c>
      <c r="E2350" s="1">
        <v>1</v>
      </c>
      <c r="G2350" s="1" t="s">
        <v>869</v>
      </c>
    </row>
    <row r="2351" hidden="1" customHeight="1" outlineLevel="2" spans="1:10">
      <c r="A2351" s="27">
        <v>45502</v>
      </c>
      <c r="B2351" s="1" t="s">
        <v>1557</v>
      </c>
      <c r="C2351" s="1" t="s">
        <v>19</v>
      </c>
      <c r="D2351" s="1">
        <f>E2351-F2351</f>
        <v>-1</v>
      </c>
      <c r="F2351" s="1">
        <v>1</v>
      </c>
      <c r="H2351" s="1" t="s">
        <v>62</v>
      </c>
      <c r="I2351" s="1" t="s">
        <v>88</v>
      </c>
      <c r="J2351" s="1" t="s">
        <v>89</v>
      </c>
    </row>
    <row r="2352" hidden="1" customHeight="1" outlineLevel="2" spans="1:7">
      <c r="A2352" s="27">
        <v>45524</v>
      </c>
      <c r="B2352" s="1" t="s">
        <v>1557</v>
      </c>
      <c r="C2352" s="1" t="s">
        <v>19</v>
      </c>
      <c r="D2352" s="1">
        <f>E2352-F2352</f>
        <v>2</v>
      </c>
      <c r="E2352" s="1">
        <v>2</v>
      </c>
      <c r="G2352" s="1" t="s">
        <v>869</v>
      </c>
    </row>
    <row r="2353" hidden="1" customHeight="1" outlineLevel="2" spans="1:10">
      <c r="A2353" s="27">
        <v>45527</v>
      </c>
      <c r="B2353" s="1" t="s">
        <v>1557</v>
      </c>
      <c r="C2353" s="1" t="s">
        <v>19</v>
      </c>
      <c r="D2353" s="1">
        <f>E2353-F2353</f>
        <v>-2</v>
      </c>
      <c r="F2353" s="1">
        <v>2</v>
      </c>
      <c r="H2353" s="1" t="s">
        <v>62</v>
      </c>
      <c r="I2353" s="1" t="s">
        <v>88</v>
      </c>
      <c r="J2353" s="1" t="s">
        <v>89</v>
      </c>
    </row>
    <row r="2354" customHeight="1" outlineLevel="1" collapsed="1" spans="1:4">
      <c r="A2354" s="27"/>
      <c r="B2354" s="28" t="s">
        <v>1558</v>
      </c>
      <c r="D2354" s="1">
        <f>SUBTOTAL(9,D2350:D2353)</f>
        <v>0</v>
      </c>
    </row>
    <row r="2355" hidden="1" customHeight="1" outlineLevel="2" spans="1:4">
      <c r="A2355" s="27">
        <v>45496</v>
      </c>
      <c r="B2355" s="1" t="s">
        <v>1559</v>
      </c>
      <c r="C2355" s="1" t="s">
        <v>19</v>
      </c>
      <c r="D2355" s="1">
        <v>80</v>
      </c>
    </row>
    <row r="2356" hidden="1" customHeight="1" outlineLevel="2" spans="1:10">
      <c r="A2356" s="27">
        <v>45505</v>
      </c>
      <c r="B2356" s="1" t="s">
        <v>1559</v>
      </c>
      <c r="C2356" s="1" t="s">
        <v>19</v>
      </c>
      <c r="D2356" s="1">
        <f>E2356-F2356</f>
        <v>-1</v>
      </c>
      <c r="F2356" s="1">
        <v>1</v>
      </c>
      <c r="H2356" s="1" t="s">
        <v>62</v>
      </c>
      <c r="I2356" s="1" t="s">
        <v>88</v>
      </c>
      <c r="J2356" s="1" t="s">
        <v>89</v>
      </c>
    </row>
    <row r="2357" hidden="1" customHeight="1" outlineLevel="2" spans="1:10">
      <c r="A2357" s="27">
        <v>45524</v>
      </c>
      <c r="B2357" s="1" t="s">
        <v>1559</v>
      </c>
      <c r="C2357" s="1" t="s">
        <v>19</v>
      </c>
      <c r="D2357" s="1">
        <f>E2357-F2357</f>
        <v>-1</v>
      </c>
      <c r="F2357" s="1">
        <v>1</v>
      </c>
      <c r="H2357" s="1" t="s">
        <v>62</v>
      </c>
      <c r="I2357" s="1" t="s">
        <v>88</v>
      </c>
      <c r="J2357" s="1" t="s">
        <v>89</v>
      </c>
    </row>
    <row r="2358" hidden="1" customHeight="1" outlineLevel="2" spans="1:10">
      <c r="A2358" s="27">
        <v>45524</v>
      </c>
      <c r="B2358" s="1" t="s">
        <v>1559</v>
      </c>
      <c r="C2358" s="1" t="s">
        <v>19</v>
      </c>
      <c r="D2358" s="1">
        <f>E2358-F2358</f>
        <v>-38</v>
      </c>
      <c r="F2358" s="1">
        <v>38</v>
      </c>
      <c r="H2358" s="1" t="s">
        <v>14</v>
      </c>
      <c r="I2358" s="1" t="s">
        <v>21</v>
      </c>
      <c r="J2358" s="1" t="s">
        <v>16</v>
      </c>
    </row>
    <row r="2359" hidden="1" customHeight="1" outlineLevel="2" spans="1:10">
      <c r="A2359" s="27">
        <v>45524</v>
      </c>
      <c r="B2359" s="1" t="s">
        <v>1559</v>
      </c>
      <c r="C2359" s="1" t="s">
        <v>19</v>
      </c>
      <c r="D2359" s="1">
        <f>E2359-F2359</f>
        <v>-26</v>
      </c>
      <c r="F2359" s="1">
        <v>26</v>
      </c>
      <c r="H2359" s="1" t="s">
        <v>14</v>
      </c>
      <c r="I2359" s="1" t="s">
        <v>21</v>
      </c>
      <c r="J2359" s="1" t="s">
        <v>16</v>
      </c>
    </row>
    <row r="2360" hidden="1" customHeight="1" outlineLevel="2" spans="1:10">
      <c r="A2360" s="27">
        <v>45531</v>
      </c>
      <c r="B2360" s="1" t="s">
        <v>1559</v>
      </c>
      <c r="C2360" s="1" t="s">
        <v>1294</v>
      </c>
      <c r="D2360" s="1">
        <f>E2360-F2360</f>
        <v>-5</v>
      </c>
      <c r="F2360" s="1">
        <v>5</v>
      </c>
      <c r="H2360" s="1" t="s">
        <v>62</v>
      </c>
      <c r="I2360" s="1" t="s">
        <v>88</v>
      </c>
      <c r="J2360" s="1" t="s">
        <v>89</v>
      </c>
    </row>
    <row r="2361" customHeight="1" outlineLevel="1" collapsed="1" spans="1:4">
      <c r="A2361" s="27"/>
      <c r="B2361" s="28" t="s">
        <v>1560</v>
      </c>
      <c r="D2361" s="1">
        <f>SUBTOTAL(9,D2355:D2360)</f>
        <v>9</v>
      </c>
    </row>
    <row r="2362" hidden="1" customHeight="1" outlineLevel="2" spans="1:4">
      <c r="A2362" s="27">
        <v>45496</v>
      </c>
      <c r="B2362" s="1" t="s">
        <v>1561</v>
      </c>
      <c r="C2362" s="1" t="s">
        <v>19</v>
      </c>
      <c r="D2362" s="1">
        <v>14</v>
      </c>
    </row>
    <row r="2363" hidden="1" customHeight="1" outlineLevel="2" spans="1:10">
      <c r="A2363" s="27">
        <v>45524</v>
      </c>
      <c r="B2363" s="1" t="s">
        <v>1561</v>
      </c>
      <c r="C2363" s="1" t="s">
        <v>19</v>
      </c>
      <c r="D2363" s="1">
        <f>E2363-F2363</f>
        <v>-8</v>
      </c>
      <c r="F2363" s="1">
        <v>8</v>
      </c>
      <c r="H2363" s="1" t="s">
        <v>14</v>
      </c>
      <c r="I2363" s="1" t="s">
        <v>21</v>
      </c>
      <c r="J2363" s="1" t="s">
        <v>16</v>
      </c>
    </row>
    <row r="2364" hidden="1" customHeight="1" outlineLevel="2" spans="1:10">
      <c r="A2364" s="27">
        <v>45524</v>
      </c>
      <c r="B2364" s="1" t="s">
        <v>1561</v>
      </c>
      <c r="C2364" s="1" t="s">
        <v>19</v>
      </c>
      <c r="D2364" s="1">
        <f>E2364-F2364</f>
        <v>-3</v>
      </c>
      <c r="F2364" s="1">
        <v>3</v>
      </c>
      <c r="H2364" s="1" t="s">
        <v>14</v>
      </c>
      <c r="I2364" s="1" t="s">
        <v>21</v>
      </c>
      <c r="J2364" s="1" t="s">
        <v>16</v>
      </c>
    </row>
    <row r="2365" customHeight="1" outlineLevel="1" collapsed="1" spans="1:4">
      <c r="A2365" s="27"/>
      <c r="B2365" s="28" t="s">
        <v>1562</v>
      </c>
      <c r="D2365" s="1">
        <f>SUBTOTAL(9,D2362:D2364)</f>
        <v>3</v>
      </c>
    </row>
    <row r="2366" hidden="1" customHeight="1" outlineLevel="2" spans="1:4">
      <c r="A2366" s="27">
        <v>45496</v>
      </c>
      <c r="B2366" s="1" t="s">
        <v>1563</v>
      </c>
      <c r="C2366" s="1" t="s">
        <v>779</v>
      </c>
      <c r="D2366" s="1">
        <v>16</v>
      </c>
    </row>
    <row r="2367" hidden="1" customHeight="1" outlineLevel="2" spans="1:10">
      <c r="A2367" s="27">
        <v>46016</v>
      </c>
      <c r="B2367" s="1" t="s">
        <v>1563</v>
      </c>
      <c r="C2367" s="1" t="s">
        <v>779</v>
      </c>
      <c r="D2367" s="1">
        <f>E2367-F2367</f>
        <v>-16</v>
      </c>
      <c r="F2367" s="1">
        <v>16</v>
      </c>
      <c r="H2367" s="1" t="s">
        <v>38</v>
      </c>
      <c r="I2367" s="1" t="s">
        <v>39</v>
      </c>
      <c r="J2367" s="1" t="s">
        <v>39</v>
      </c>
    </row>
    <row r="2368" customHeight="1" outlineLevel="1" collapsed="1" spans="1:4">
      <c r="A2368" s="27"/>
      <c r="B2368" s="28" t="s">
        <v>1564</v>
      </c>
      <c r="D2368" s="1">
        <f>SUBTOTAL(9,D2366:D2367)</f>
        <v>0</v>
      </c>
    </row>
    <row r="2369" hidden="1" customHeight="1" outlineLevel="2" spans="1:4">
      <c r="A2369" s="27">
        <v>45496</v>
      </c>
      <c r="B2369" s="1" t="s">
        <v>1565</v>
      </c>
      <c r="C2369" s="1" t="s">
        <v>19</v>
      </c>
      <c r="D2369" s="1">
        <v>105</v>
      </c>
    </row>
    <row r="2370" customHeight="1" outlineLevel="1" collapsed="1" spans="1:4">
      <c r="A2370" s="27"/>
      <c r="B2370" s="28" t="s">
        <v>1566</v>
      </c>
      <c r="D2370" s="1">
        <f>SUBTOTAL(9,D2369)</f>
        <v>105</v>
      </c>
    </row>
    <row r="2371" hidden="1" customHeight="1" outlineLevel="2" spans="1:4">
      <c r="A2371" s="27">
        <v>45496</v>
      </c>
      <c r="B2371" s="1" t="s">
        <v>1567</v>
      </c>
      <c r="C2371" s="1" t="s">
        <v>19</v>
      </c>
      <c r="D2371" s="1">
        <v>40</v>
      </c>
    </row>
    <row r="2372" customHeight="1" outlineLevel="1" collapsed="1" spans="1:4">
      <c r="A2372" s="27"/>
      <c r="B2372" s="28" t="s">
        <v>1568</v>
      </c>
      <c r="D2372" s="1">
        <f>SUBTOTAL(9,D2371)</f>
        <v>40</v>
      </c>
    </row>
    <row r="2373" hidden="1" customHeight="1" outlineLevel="2" spans="1:7">
      <c r="A2373" s="27">
        <v>45539</v>
      </c>
      <c r="B2373" s="1" t="s">
        <v>1569</v>
      </c>
      <c r="C2373" s="1" t="s">
        <v>19</v>
      </c>
      <c r="D2373" s="1">
        <f>E2373-F2373</f>
        <v>4</v>
      </c>
      <c r="E2373" s="1">
        <v>4</v>
      </c>
      <c r="G2373" s="1" t="s">
        <v>869</v>
      </c>
    </row>
    <row r="2374" hidden="1" customHeight="1" outlineLevel="2" spans="1:10">
      <c r="A2374" s="27">
        <v>45558</v>
      </c>
      <c r="B2374" s="1" t="s">
        <v>1569</v>
      </c>
      <c r="C2374" s="1" t="s">
        <v>19</v>
      </c>
      <c r="D2374" s="1">
        <f>E2374-F2374</f>
        <v>-4</v>
      </c>
      <c r="F2374" s="1">
        <v>4</v>
      </c>
      <c r="H2374" s="1" t="s">
        <v>14</v>
      </c>
      <c r="I2374" s="1" t="s">
        <v>21</v>
      </c>
      <c r="J2374" s="1" t="s">
        <v>16</v>
      </c>
    </row>
    <row r="2375" customHeight="1" outlineLevel="1" collapsed="1" spans="1:4">
      <c r="A2375" s="27"/>
      <c r="B2375" s="28" t="s">
        <v>1570</v>
      </c>
      <c r="D2375" s="1">
        <f>SUBTOTAL(9,D2373:D2374)</f>
        <v>0</v>
      </c>
    </row>
    <row r="2376" hidden="1" customHeight="1" outlineLevel="2" spans="1:7">
      <c r="A2376" s="27">
        <v>45539</v>
      </c>
      <c r="B2376" s="1" t="s">
        <v>1571</v>
      </c>
      <c r="C2376" s="1" t="s">
        <v>19</v>
      </c>
      <c r="D2376" s="1">
        <f>E2376-F2376</f>
        <v>20</v>
      </c>
      <c r="E2376" s="1">
        <v>20</v>
      </c>
      <c r="G2376" s="1" t="s">
        <v>869</v>
      </c>
    </row>
    <row r="2377" hidden="1" customHeight="1" outlineLevel="2" spans="1:10">
      <c r="A2377" s="27">
        <v>45558</v>
      </c>
      <c r="B2377" s="1" t="s">
        <v>1571</v>
      </c>
      <c r="C2377" s="1" t="s">
        <v>19</v>
      </c>
      <c r="D2377" s="1">
        <f>E2377-F2377</f>
        <v>-20</v>
      </c>
      <c r="F2377" s="1">
        <v>20</v>
      </c>
      <c r="H2377" s="1" t="s">
        <v>14</v>
      </c>
      <c r="I2377" s="1" t="s">
        <v>21</v>
      </c>
      <c r="J2377" s="1" t="s">
        <v>16</v>
      </c>
    </row>
    <row r="2378" customHeight="1" outlineLevel="1" collapsed="1" spans="1:4">
      <c r="A2378" s="27"/>
      <c r="B2378" s="28" t="s">
        <v>1572</v>
      </c>
      <c r="D2378" s="1">
        <f>SUBTOTAL(9,D2376:D2377)</f>
        <v>0</v>
      </c>
    </row>
    <row r="2379" hidden="1" customHeight="1" outlineLevel="2" spans="1:7">
      <c r="A2379" s="27">
        <v>45539</v>
      </c>
      <c r="B2379" s="1" t="s">
        <v>1573</v>
      </c>
      <c r="C2379" s="1" t="s">
        <v>19</v>
      </c>
      <c r="D2379" s="1">
        <f>E2379-F2379</f>
        <v>12</v>
      </c>
      <c r="E2379" s="1">
        <v>12</v>
      </c>
      <c r="G2379" s="1" t="s">
        <v>869</v>
      </c>
    </row>
    <row r="2380" hidden="1" customHeight="1" outlineLevel="2" spans="1:10">
      <c r="A2380" s="27">
        <v>45558</v>
      </c>
      <c r="B2380" s="1" t="s">
        <v>1573</v>
      </c>
      <c r="C2380" s="1" t="s">
        <v>19</v>
      </c>
      <c r="D2380" s="1">
        <f>E2380-F2380</f>
        <v>-12</v>
      </c>
      <c r="F2380" s="1">
        <v>12</v>
      </c>
      <c r="H2380" s="1" t="s">
        <v>14</v>
      </c>
      <c r="I2380" s="1" t="s">
        <v>21</v>
      </c>
      <c r="J2380" s="1" t="s">
        <v>16</v>
      </c>
    </row>
    <row r="2381" customHeight="1" outlineLevel="1" collapsed="1" spans="1:4">
      <c r="A2381" s="27"/>
      <c r="B2381" s="28" t="s">
        <v>1574</v>
      </c>
      <c r="D2381" s="1">
        <f>SUBTOTAL(9,D2379:D2380)</f>
        <v>0</v>
      </c>
    </row>
    <row r="2382" hidden="1" customHeight="1" outlineLevel="2" spans="1:7">
      <c r="A2382" s="27">
        <v>45539</v>
      </c>
      <c r="B2382" s="1" t="s">
        <v>1575</v>
      </c>
      <c r="C2382" s="1" t="s">
        <v>19</v>
      </c>
      <c r="D2382" s="1">
        <f>E2382-F2382</f>
        <v>5</v>
      </c>
      <c r="E2382" s="1">
        <v>5</v>
      </c>
      <c r="G2382" s="1" t="s">
        <v>869</v>
      </c>
    </row>
    <row r="2383" hidden="1" customHeight="1" outlineLevel="2" spans="1:10">
      <c r="A2383" s="27">
        <v>45558</v>
      </c>
      <c r="B2383" s="1" t="s">
        <v>1575</v>
      </c>
      <c r="C2383" s="1" t="s">
        <v>19</v>
      </c>
      <c r="D2383" s="1">
        <f>E2383-F2383</f>
        <v>-5</v>
      </c>
      <c r="F2383" s="1">
        <v>5</v>
      </c>
      <c r="H2383" s="1" t="s">
        <v>14</v>
      </c>
      <c r="I2383" s="1" t="s">
        <v>21</v>
      </c>
      <c r="J2383" s="1" t="s">
        <v>16</v>
      </c>
    </row>
    <row r="2384" customHeight="1" outlineLevel="1" collapsed="1" spans="1:4">
      <c r="A2384" s="27"/>
      <c r="B2384" s="28" t="s">
        <v>1576</v>
      </c>
      <c r="D2384" s="1">
        <f>SUBTOTAL(9,D2382:D2383)</f>
        <v>0</v>
      </c>
    </row>
    <row r="2385" hidden="1" customHeight="1" outlineLevel="2" spans="1:4">
      <c r="A2385" s="27">
        <v>45496</v>
      </c>
      <c r="B2385" s="1" t="s">
        <v>1577</v>
      </c>
      <c r="C2385" s="1" t="s">
        <v>19</v>
      </c>
      <c r="D2385" s="1">
        <v>352</v>
      </c>
    </row>
    <row r="2386" customHeight="1" outlineLevel="1" collapsed="1" spans="1:4">
      <c r="A2386" s="27"/>
      <c r="B2386" s="28" t="s">
        <v>1578</v>
      </c>
      <c r="D2386" s="1">
        <f>SUBTOTAL(9,D2385)</f>
        <v>352</v>
      </c>
    </row>
    <row r="2387" hidden="1" customHeight="1" outlineLevel="2" spans="1:4">
      <c r="A2387" s="27">
        <v>45496</v>
      </c>
      <c r="B2387" s="1" t="s">
        <v>1579</v>
      </c>
      <c r="C2387" s="1" t="s">
        <v>19</v>
      </c>
      <c r="D2387" s="1">
        <v>88</v>
      </c>
    </row>
    <row r="2388" customHeight="1" outlineLevel="1" collapsed="1" spans="1:4">
      <c r="A2388" s="27"/>
      <c r="B2388" s="28" t="s">
        <v>1580</v>
      </c>
      <c r="D2388" s="1">
        <f>SUBTOTAL(9,D2387)</f>
        <v>88</v>
      </c>
    </row>
    <row r="2389" hidden="1" customHeight="1" outlineLevel="2" spans="1:7">
      <c r="A2389" s="27">
        <v>45525</v>
      </c>
      <c r="B2389" s="1" t="s">
        <v>1581</v>
      </c>
      <c r="C2389" s="1" t="s">
        <v>19</v>
      </c>
      <c r="D2389" s="1">
        <f>E2389-F2389</f>
        <v>20</v>
      </c>
      <c r="E2389" s="1">
        <v>20</v>
      </c>
      <c r="G2389" s="1" t="s">
        <v>61</v>
      </c>
    </row>
    <row r="2390" hidden="1" customHeight="1" outlineLevel="2" spans="1:10">
      <c r="A2390" s="27">
        <v>45527</v>
      </c>
      <c r="B2390" s="1" t="s">
        <v>1581</v>
      </c>
      <c r="C2390" s="1" t="s">
        <v>19</v>
      </c>
      <c r="D2390" s="1">
        <f>E2390-F2390</f>
        <v>-20</v>
      </c>
      <c r="F2390" s="1">
        <v>20</v>
      </c>
      <c r="H2390" s="1" t="s">
        <v>62</v>
      </c>
      <c r="I2390" s="1" t="s">
        <v>88</v>
      </c>
      <c r="J2390" s="1" t="s">
        <v>89</v>
      </c>
    </row>
    <row r="2391" customHeight="1" outlineLevel="1" collapsed="1" spans="1:4">
      <c r="A2391" s="27"/>
      <c r="B2391" s="28" t="s">
        <v>1582</v>
      </c>
      <c r="D2391" s="1">
        <f>SUBTOTAL(9,D2389:D2390)</f>
        <v>0</v>
      </c>
    </row>
    <row r="2392" hidden="1" customHeight="1" outlineLevel="2" spans="1:10">
      <c r="A2392" s="27">
        <v>45533</v>
      </c>
      <c r="B2392" s="1" t="s">
        <v>1583</v>
      </c>
      <c r="C2392" s="1" t="s">
        <v>19</v>
      </c>
      <c r="D2392" s="1">
        <f>E2392-F2392</f>
        <v>-20</v>
      </c>
      <c r="F2392" s="1">
        <v>20</v>
      </c>
      <c r="H2392" s="1" t="s">
        <v>690</v>
      </c>
      <c r="I2392" s="1" t="s">
        <v>157</v>
      </c>
      <c r="J2392" s="1" t="s">
        <v>89</v>
      </c>
    </row>
    <row r="2393" hidden="1" customHeight="1" outlineLevel="2" spans="1:10">
      <c r="A2393" s="27">
        <v>45535</v>
      </c>
      <c r="B2393" s="1" t="s">
        <v>1583</v>
      </c>
      <c r="C2393" s="1" t="s">
        <v>19</v>
      </c>
      <c r="D2393" s="1">
        <f>E2393-F2393</f>
        <v>-10</v>
      </c>
      <c r="F2393" s="1">
        <v>10</v>
      </c>
      <c r="H2393" s="1" t="s">
        <v>62</v>
      </c>
      <c r="I2393" s="1" t="s">
        <v>88</v>
      </c>
      <c r="J2393" s="1" t="s">
        <v>89</v>
      </c>
    </row>
    <row r="2394" hidden="1" customHeight="1" outlineLevel="2" spans="1:7">
      <c r="A2394" s="27">
        <v>45531</v>
      </c>
      <c r="B2394" s="1" t="s">
        <v>1583</v>
      </c>
      <c r="C2394" s="1" t="s">
        <v>19</v>
      </c>
      <c r="D2394" s="1">
        <f>E2394-F2394</f>
        <v>60</v>
      </c>
      <c r="E2394" s="1">
        <v>60</v>
      </c>
      <c r="G2394" s="1" t="s">
        <v>61</v>
      </c>
    </row>
    <row r="2395" hidden="1" customHeight="1" outlineLevel="2" spans="1:10">
      <c r="A2395" s="27">
        <v>45555</v>
      </c>
      <c r="B2395" s="1" t="s">
        <v>1583</v>
      </c>
      <c r="C2395" s="1" t="s">
        <v>19</v>
      </c>
      <c r="D2395" s="1">
        <f>E2395-F2395</f>
        <v>-30</v>
      </c>
      <c r="F2395" s="1">
        <v>30</v>
      </c>
      <c r="H2395" s="1" t="s">
        <v>828</v>
      </c>
      <c r="I2395" s="1" t="s">
        <v>157</v>
      </c>
      <c r="J2395" s="1" t="s">
        <v>89</v>
      </c>
    </row>
    <row r="2396" customHeight="1" outlineLevel="1" collapsed="1" spans="1:4">
      <c r="A2396" s="27"/>
      <c r="B2396" s="28" t="s">
        <v>1584</v>
      </c>
      <c r="D2396" s="1">
        <f>SUBTOTAL(9,D2392:D2395)</f>
        <v>0</v>
      </c>
    </row>
    <row r="2397" hidden="1" customHeight="1" outlineLevel="2" spans="1:4">
      <c r="A2397" s="27">
        <v>45496</v>
      </c>
      <c r="B2397" s="1" t="s">
        <v>1585</v>
      </c>
      <c r="C2397" s="1" t="s">
        <v>19</v>
      </c>
      <c r="D2397" s="1">
        <v>4</v>
      </c>
    </row>
    <row r="2398" customHeight="1" outlineLevel="1" collapsed="1" spans="1:4">
      <c r="A2398" s="27"/>
      <c r="B2398" s="28" t="s">
        <v>1586</v>
      </c>
      <c r="D2398" s="1">
        <f>SUBTOTAL(9,D2397)</f>
        <v>4</v>
      </c>
    </row>
    <row r="2399" hidden="1" customHeight="1" outlineLevel="2" spans="1:4">
      <c r="A2399" s="27">
        <v>45496</v>
      </c>
      <c r="B2399" s="1" t="s">
        <v>1587</v>
      </c>
      <c r="C2399" s="1" t="s">
        <v>19</v>
      </c>
      <c r="D2399" s="1">
        <v>1</v>
      </c>
    </row>
    <row r="2400" hidden="1" customHeight="1" outlineLevel="2" spans="1:10">
      <c r="A2400" s="27">
        <v>45538</v>
      </c>
      <c r="B2400" s="1" t="s">
        <v>1587</v>
      </c>
      <c r="C2400" s="1" t="s">
        <v>19</v>
      </c>
      <c r="D2400" s="1">
        <f>E2400-F2400</f>
        <v>-1</v>
      </c>
      <c r="F2400" s="1">
        <v>1</v>
      </c>
      <c r="H2400" s="1" t="s">
        <v>62</v>
      </c>
      <c r="I2400" s="1" t="s">
        <v>88</v>
      </c>
      <c r="J2400" s="1" t="s">
        <v>89</v>
      </c>
    </row>
    <row r="2401" customHeight="1" outlineLevel="1" collapsed="1" spans="1:4">
      <c r="A2401" s="27"/>
      <c r="B2401" s="28" t="s">
        <v>1588</v>
      </c>
      <c r="D2401" s="1">
        <f>SUBTOTAL(9,D2399:D2400)</f>
        <v>0</v>
      </c>
    </row>
    <row r="2402" hidden="1" customHeight="1" outlineLevel="2" spans="1:4">
      <c r="A2402" s="27">
        <v>45496</v>
      </c>
      <c r="B2402" s="1" t="s">
        <v>1589</v>
      </c>
      <c r="C2402" s="1" t="s">
        <v>19</v>
      </c>
      <c r="D2402" s="1">
        <v>34</v>
      </c>
    </row>
    <row r="2403" hidden="1" customHeight="1" outlineLevel="2" spans="1:10">
      <c r="A2403" s="27">
        <v>46022</v>
      </c>
      <c r="B2403" s="1" t="s">
        <v>1589</v>
      </c>
      <c r="C2403" s="1" t="s">
        <v>19</v>
      </c>
      <c r="D2403" s="1">
        <f>E2403-F2403</f>
        <v>-34</v>
      </c>
      <c r="F2403" s="1">
        <v>34</v>
      </c>
      <c r="H2403" s="1" t="s">
        <v>38</v>
      </c>
      <c r="I2403" s="1" t="s">
        <v>39</v>
      </c>
      <c r="J2403" s="1" t="s">
        <v>39</v>
      </c>
    </row>
    <row r="2404" customHeight="1" outlineLevel="1" collapsed="1" spans="1:4">
      <c r="A2404" s="27"/>
      <c r="B2404" s="28" t="s">
        <v>1590</v>
      </c>
      <c r="D2404" s="1">
        <f>SUBTOTAL(9,D2402:D2403)</f>
        <v>0</v>
      </c>
    </row>
    <row r="2405" hidden="1" customHeight="1" outlineLevel="2" spans="1:4">
      <c r="A2405" s="27">
        <v>45496</v>
      </c>
      <c r="B2405" s="1" t="s">
        <v>1591</v>
      </c>
      <c r="C2405" s="1" t="s">
        <v>19</v>
      </c>
      <c r="D2405" s="1">
        <v>4</v>
      </c>
    </row>
    <row r="2406" hidden="1" customHeight="1" outlineLevel="2" spans="1:10">
      <c r="A2406" s="27">
        <v>45594</v>
      </c>
      <c r="B2406" s="1" t="s">
        <v>1591</v>
      </c>
      <c r="C2406" s="1" t="s">
        <v>19</v>
      </c>
      <c r="D2406" s="1">
        <f>E2406-F2406</f>
        <v>-4</v>
      </c>
      <c r="F2406" s="1">
        <v>4</v>
      </c>
      <c r="H2406" s="1" t="s">
        <v>156</v>
      </c>
      <c r="I2406" s="1" t="s">
        <v>157</v>
      </c>
      <c r="J2406" s="1" t="s">
        <v>89</v>
      </c>
    </row>
    <row r="2407" customHeight="1" outlineLevel="1" collapsed="1" spans="1:4">
      <c r="A2407" s="27"/>
      <c r="B2407" s="28" t="s">
        <v>1592</v>
      </c>
      <c r="D2407" s="1">
        <f>SUBTOTAL(9,D2405:D2406)</f>
        <v>0</v>
      </c>
    </row>
    <row r="2408" hidden="1" customHeight="1" outlineLevel="2" spans="1:4">
      <c r="A2408" s="27">
        <v>45496</v>
      </c>
      <c r="B2408" s="1" t="s">
        <v>1593</v>
      </c>
      <c r="C2408" s="1" t="s">
        <v>19</v>
      </c>
      <c r="D2408" s="1">
        <v>12</v>
      </c>
    </row>
    <row r="2409" hidden="1" customHeight="1" outlineLevel="2" spans="1:4">
      <c r="A2409" s="27">
        <v>45496</v>
      </c>
      <c r="B2409" s="1" t="s">
        <v>1593</v>
      </c>
      <c r="C2409" s="1" t="s">
        <v>19</v>
      </c>
      <c r="D2409" s="1">
        <v>1</v>
      </c>
    </row>
    <row r="2410" hidden="1" customHeight="1" outlineLevel="2" spans="1:10">
      <c r="A2410" s="27">
        <v>45518</v>
      </c>
      <c r="B2410" s="1" t="s">
        <v>1593</v>
      </c>
      <c r="C2410" s="1" t="s">
        <v>19</v>
      </c>
      <c r="D2410" s="1">
        <f>E2410-F2410</f>
        <v>-2</v>
      </c>
      <c r="F2410" s="1">
        <v>2</v>
      </c>
      <c r="H2410" s="1" t="s">
        <v>406</v>
      </c>
      <c r="I2410" s="1" t="s">
        <v>407</v>
      </c>
      <c r="J2410" s="1" t="s">
        <v>890</v>
      </c>
    </row>
    <row r="2411" hidden="1" customHeight="1" outlineLevel="2" spans="1:10">
      <c r="A2411" s="27">
        <v>45527</v>
      </c>
      <c r="B2411" s="1" t="s">
        <v>1593</v>
      </c>
      <c r="C2411" s="1" t="s">
        <v>19</v>
      </c>
      <c r="D2411" s="1">
        <f>E2411-F2411</f>
        <v>-2</v>
      </c>
      <c r="F2411" s="1">
        <v>2</v>
      </c>
      <c r="H2411" s="1" t="s">
        <v>38</v>
      </c>
      <c r="I2411" s="1" t="s">
        <v>157</v>
      </c>
      <c r="J2411" s="1" t="s">
        <v>89</v>
      </c>
    </row>
    <row r="2412" hidden="1" customHeight="1" outlineLevel="2" spans="1:10">
      <c r="A2412" s="27">
        <v>45579</v>
      </c>
      <c r="B2412" s="1" t="s">
        <v>1593</v>
      </c>
      <c r="C2412" s="1" t="s">
        <v>19</v>
      </c>
      <c r="D2412" s="1">
        <f>E2412-F2412</f>
        <v>-4</v>
      </c>
      <c r="F2412" s="1">
        <v>4</v>
      </c>
      <c r="H2412" s="1" t="s">
        <v>38</v>
      </c>
      <c r="I2412" s="1" t="s">
        <v>154</v>
      </c>
      <c r="J2412" s="1" t="s">
        <v>89</v>
      </c>
    </row>
    <row r="2413" hidden="1" customHeight="1" outlineLevel="2" spans="1:10">
      <c r="A2413" s="27">
        <v>45594</v>
      </c>
      <c r="B2413" s="1" t="s">
        <v>1593</v>
      </c>
      <c r="C2413" s="1" t="s">
        <v>19</v>
      </c>
      <c r="D2413" s="1">
        <f>E2413-F2413</f>
        <v>-4</v>
      </c>
      <c r="F2413" s="1">
        <v>4</v>
      </c>
      <c r="H2413" s="1" t="s">
        <v>156</v>
      </c>
      <c r="I2413" s="1" t="s">
        <v>157</v>
      </c>
      <c r="J2413" s="1" t="s">
        <v>89</v>
      </c>
    </row>
    <row r="2414" hidden="1" customHeight="1" outlineLevel="2" spans="1:10">
      <c r="A2414" s="27">
        <v>46014</v>
      </c>
      <c r="B2414" s="1" t="s">
        <v>1593</v>
      </c>
      <c r="C2414" s="1" t="s">
        <v>19</v>
      </c>
      <c r="D2414" s="1">
        <f>E2414-F2414</f>
        <v>-1</v>
      </c>
      <c r="F2414" s="1">
        <v>1</v>
      </c>
      <c r="H2414" s="1" t="s">
        <v>38</v>
      </c>
      <c r="I2414" s="1" t="s">
        <v>154</v>
      </c>
      <c r="J2414" s="1" t="s">
        <v>89</v>
      </c>
    </row>
    <row r="2415" customHeight="1" outlineLevel="1" collapsed="1" spans="1:4">
      <c r="A2415" s="27"/>
      <c r="B2415" s="28" t="s">
        <v>1594</v>
      </c>
      <c r="D2415" s="1">
        <f>SUBTOTAL(9,D2408:D2414)</f>
        <v>0</v>
      </c>
    </row>
    <row r="2416" hidden="1" customHeight="1" outlineLevel="2" spans="1:7">
      <c r="A2416" s="27">
        <v>45538</v>
      </c>
      <c r="B2416" s="1" t="s">
        <v>1595</v>
      </c>
      <c r="C2416" s="1" t="s">
        <v>19</v>
      </c>
      <c r="D2416" s="1">
        <f>E2416-F2416</f>
        <v>1</v>
      </c>
      <c r="E2416" s="1">
        <v>1</v>
      </c>
      <c r="G2416" s="1" t="s">
        <v>61</v>
      </c>
    </row>
    <row r="2417" customHeight="1" outlineLevel="1" collapsed="1" spans="1:4">
      <c r="A2417" s="27"/>
      <c r="B2417" s="28" t="s">
        <v>1596</v>
      </c>
      <c r="D2417" s="1">
        <f>SUBTOTAL(9,D2416)</f>
        <v>1</v>
      </c>
    </row>
    <row r="2418" hidden="1" customHeight="1" outlineLevel="2" spans="1:7">
      <c r="A2418" s="27">
        <v>45519</v>
      </c>
      <c r="B2418" s="1" t="s">
        <v>1597</v>
      </c>
      <c r="C2418" s="1" t="s">
        <v>19</v>
      </c>
      <c r="D2418" s="1">
        <f>E2418-F2418</f>
        <v>1</v>
      </c>
      <c r="E2418" s="1">
        <v>1</v>
      </c>
      <c r="G2418" s="1" t="s">
        <v>61</v>
      </c>
    </row>
    <row r="2419" hidden="1" customHeight="1" outlineLevel="2" spans="1:10">
      <c r="A2419" s="27">
        <v>45524</v>
      </c>
      <c r="B2419" s="1" t="s">
        <v>1597</v>
      </c>
      <c r="C2419" s="1" t="s">
        <v>19</v>
      </c>
      <c r="D2419" s="1">
        <f>E2419-F2419</f>
        <v>-1</v>
      </c>
      <c r="F2419" s="1">
        <v>1</v>
      </c>
      <c r="H2419" s="1" t="s">
        <v>62</v>
      </c>
      <c r="I2419" s="1" t="s">
        <v>88</v>
      </c>
      <c r="J2419" s="1" t="s">
        <v>89</v>
      </c>
    </row>
    <row r="2420" customHeight="1" outlineLevel="1" collapsed="1" spans="1:4">
      <c r="A2420" s="27"/>
      <c r="B2420" s="28" t="s">
        <v>1598</v>
      </c>
      <c r="D2420" s="1">
        <f>SUBTOTAL(9,D2418:D2419)</f>
        <v>0</v>
      </c>
    </row>
    <row r="2421" hidden="1" customHeight="1" outlineLevel="2" spans="1:7">
      <c r="A2421" s="27">
        <v>45525</v>
      </c>
      <c r="B2421" s="1" t="s">
        <v>1599</v>
      </c>
      <c r="C2421" s="1" t="s">
        <v>19</v>
      </c>
      <c r="D2421" s="1">
        <f>E2421-F2421</f>
        <v>70</v>
      </c>
      <c r="E2421" s="1">
        <v>70</v>
      </c>
      <c r="G2421" s="1" t="s">
        <v>61</v>
      </c>
    </row>
    <row r="2422" hidden="1" customHeight="1" outlineLevel="2" spans="1:10">
      <c r="A2422" s="27">
        <v>45527</v>
      </c>
      <c r="B2422" s="1" t="s">
        <v>1599</v>
      </c>
      <c r="C2422" s="1" t="s">
        <v>19</v>
      </c>
      <c r="D2422" s="1">
        <f>E2422-F2422</f>
        <v>-70</v>
      </c>
      <c r="F2422" s="1">
        <v>70</v>
      </c>
      <c r="H2422" s="1" t="s">
        <v>62</v>
      </c>
      <c r="I2422" s="1" t="s">
        <v>88</v>
      </c>
      <c r="J2422" s="1" t="s">
        <v>89</v>
      </c>
    </row>
    <row r="2423" hidden="1" customHeight="1" outlineLevel="2" spans="1:7">
      <c r="A2423" s="27">
        <v>45535</v>
      </c>
      <c r="B2423" s="1" t="s">
        <v>1599</v>
      </c>
      <c r="C2423" s="1" t="s">
        <v>19</v>
      </c>
      <c r="D2423" s="1">
        <f>E2423-F2423</f>
        <v>60</v>
      </c>
      <c r="E2423" s="1">
        <v>60</v>
      </c>
      <c r="G2423" s="1" t="s">
        <v>61</v>
      </c>
    </row>
    <row r="2424" hidden="1" customHeight="1" outlineLevel="2" spans="1:10">
      <c r="A2424" s="27">
        <v>46022</v>
      </c>
      <c r="B2424" s="1" t="s">
        <v>1599</v>
      </c>
      <c r="C2424" s="1" t="s">
        <v>19</v>
      </c>
      <c r="D2424" s="1">
        <f>E2424-F2424</f>
        <v>-60</v>
      </c>
      <c r="F2424" s="1">
        <v>60</v>
      </c>
      <c r="H2424" s="1" t="s">
        <v>38</v>
      </c>
      <c r="I2424" s="1" t="s">
        <v>39</v>
      </c>
      <c r="J2424" s="1" t="s">
        <v>39</v>
      </c>
    </row>
    <row r="2425" customHeight="1" outlineLevel="1" collapsed="1" spans="1:4">
      <c r="A2425" s="27"/>
      <c r="B2425" s="28" t="s">
        <v>1600</v>
      </c>
      <c r="D2425" s="1">
        <f>SUBTOTAL(9,D2421:D2424)</f>
        <v>0</v>
      </c>
    </row>
    <row r="2426" hidden="1" customHeight="1" outlineLevel="2" spans="1:7">
      <c r="A2426" s="27">
        <v>45529</v>
      </c>
      <c r="B2426" s="1" t="s">
        <v>1601</v>
      </c>
      <c r="C2426" s="1" t="s">
        <v>19</v>
      </c>
      <c r="D2426" s="1">
        <f>E2426-F2426</f>
        <v>10</v>
      </c>
      <c r="E2426" s="1">
        <v>10</v>
      </c>
      <c r="G2426" s="1" t="s">
        <v>61</v>
      </c>
    </row>
    <row r="2427" hidden="1" customHeight="1" outlineLevel="2" spans="1:10">
      <c r="A2427" s="27">
        <v>45535</v>
      </c>
      <c r="B2427" s="1" t="s">
        <v>1601</v>
      </c>
      <c r="C2427" s="1" t="s">
        <v>19</v>
      </c>
      <c r="D2427" s="1">
        <f>E2427-F2427</f>
        <v>-6</v>
      </c>
      <c r="F2427" s="1">
        <v>6</v>
      </c>
      <c r="H2427" s="1" t="s">
        <v>732</v>
      </c>
      <c r="I2427" s="1" t="s">
        <v>92</v>
      </c>
      <c r="J2427" s="1" t="s">
        <v>740</v>
      </c>
    </row>
    <row r="2428" hidden="1" customHeight="1" outlineLevel="2" spans="1:10">
      <c r="A2428" s="27">
        <v>46022</v>
      </c>
      <c r="B2428" s="1" t="s">
        <v>1601</v>
      </c>
      <c r="C2428" s="1" t="s">
        <v>19</v>
      </c>
      <c r="D2428" s="1">
        <f>E2428-F2428</f>
        <v>-4</v>
      </c>
      <c r="F2428" s="1">
        <v>4</v>
      </c>
      <c r="H2428" s="1" t="s">
        <v>38</v>
      </c>
      <c r="I2428" s="1" t="s">
        <v>39</v>
      </c>
      <c r="J2428" s="1" t="s">
        <v>39</v>
      </c>
    </row>
    <row r="2429" customHeight="1" outlineLevel="1" collapsed="1" spans="1:4">
      <c r="A2429" s="27"/>
      <c r="B2429" s="28" t="s">
        <v>1602</v>
      </c>
      <c r="D2429" s="1">
        <f>SUBTOTAL(9,D2426:D2428)</f>
        <v>0</v>
      </c>
    </row>
    <row r="2430" hidden="1" customHeight="1" outlineLevel="2" spans="1:7">
      <c r="A2430" s="27">
        <v>45502</v>
      </c>
      <c r="B2430" s="1" t="s">
        <v>1603</v>
      </c>
      <c r="C2430" s="1" t="s">
        <v>1604</v>
      </c>
      <c r="D2430" s="1">
        <f>E2430-F2430</f>
        <v>1</v>
      </c>
      <c r="E2430" s="1">
        <v>1</v>
      </c>
      <c r="G2430" s="1" t="s">
        <v>61</v>
      </c>
    </row>
    <row r="2431" hidden="1" customHeight="1" outlineLevel="2" spans="1:10">
      <c r="A2431" s="27">
        <v>45504</v>
      </c>
      <c r="B2431" s="1" t="s">
        <v>1603</v>
      </c>
      <c r="C2431" s="1" t="s">
        <v>19</v>
      </c>
      <c r="D2431" s="1">
        <f>E2431-F2431</f>
        <v>-1</v>
      </c>
      <c r="F2431" s="1">
        <v>1</v>
      </c>
      <c r="H2431" s="1" t="s">
        <v>62</v>
      </c>
      <c r="I2431" s="1" t="s">
        <v>63</v>
      </c>
      <c r="J2431" s="1" t="s">
        <v>64</v>
      </c>
    </row>
    <row r="2432" customHeight="1" outlineLevel="1" collapsed="1" spans="1:4">
      <c r="A2432" s="27"/>
      <c r="B2432" s="28" t="s">
        <v>1605</v>
      </c>
      <c r="D2432" s="1">
        <f>SUBTOTAL(9,D2430:D2431)</f>
        <v>0</v>
      </c>
    </row>
    <row r="2433" hidden="1" customHeight="1" outlineLevel="2" spans="1:4">
      <c r="A2433" s="27">
        <v>45496</v>
      </c>
      <c r="B2433" s="1" t="s">
        <v>1606</v>
      </c>
      <c r="C2433" s="1" t="s">
        <v>19</v>
      </c>
      <c r="D2433" s="1">
        <v>400</v>
      </c>
    </row>
    <row r="2434" customHeight="1" outlineLevel="1" collapsed="1" spans="1:4">
      <c r="A2434" s="27"/>
      <c r="B2434" s="28" t="s">
        <v>1607</v>
      </c>
      <c r="D2434" s="1">
        <f>SUBTOTAL(9,D2433)</f>
        <v>400</v>
      </c>
    </row>
    <row r="2435" hidden="1" customHeight="1" outlineLevel="2" spans="1:4">
      <c r="A2435" s="27">
        <v>45496</v>
      </c>
      <c r="B2435" s="1" t="s">
        <v>1608</v>
      </c>
      <c r="C2435" s="1" t="s">
        <v>1294</v>
      </c>
      <c r="D2435" s="1">
        <v>11</v>
      </c>
    </row>
    <row r="2436" hidden="1" customHeight="1" outlineLevel="2" spans="1:11">
      <c r="A2436" s="27">
        <v>45483</v>
      </c>
      <c r="B2436" s="1" t="s">
        <v>1608</v>
      </c>
      <c r="C2436" s="1" t="s">
        <v>1294</v>
      </c>
      <c r="D2436" s="1">
        <f t="shared" ref="D2436:D2441" si="27">E2436-F2436</f>
        <v>20</v>
      </c>
      <c r="E2436" s="1">
        <v>20</v>
      </c>
      <c r="G2436" s="1" t="s">
        <v>1609</v>
      </c>
      <c r="K2436" s="1" t="s">
        <v>53</v>
      </c>
    </row>
    <row r="2437" hidden="1" customHeight="1" outlineLevel="2" spans="1:10">
      <c r="A2437" s="27">
        <v>45483</v>
      </c>
      <c r="B2437" s="1" t="s">
        <v>1608</v>
      </c>
      <c r="C2437" s="1" t="s">
        <v>1294</v>
      </c>
      <c r="D2437" s="1">
        <f t="shared" si="27"/>
        <v>-20</v>
      </c>
      <c r="F2437" s="1">
        <v>20</v>
      </c>
      <c r="H2437" s="1" t="s">
        <v>813</v>
      </c>
      <c r="I2437" s="1" t="s">
        <v>63</v>
      </c>
      <c r="J2437" s="1" t="s">
        <v>64</v>
      </c>
    </row>
    <row r="2438" hidden="1" customHeight="1" outlineLevel="2" spans="1:10">
      <c r="A2438" s="27">
        <v>45495</v>
      </c>
      <c r="B2438" s="1" t="s">
        <v>1608</v>
      </c>
      <c r="C2438" s="1" t="s">
        <v>1294</v>
      </c>
      <c r="D2438" s="1">
        <f t="shared" si="27"/>
        <v>-40</v>
      </c>
      <c r="F2438" s="1">
        <v>40</v>
      </c>
      <c r="H2438" s="1" t="s">
        <v>62</v>
      </c>
      <c r="I2438" s="1" t="s">
        <v>63</v>
      </c>
      <c r="J2438" s="1" t="s">
        <v>64</v>
      </c>
    </row>
    <row r="2439" hidden="1" customHeight="1" outlineLevel="2" spans="1:7">
      <c r="A2439" s="27">
        <v>45495</v>
      </c>
      <c r="B2439" s="1" t="s">
        <v>1608</v>
      </c>
      <c r="C2439" s="1" t="s">
        <v>1294</v>
      </c>
      <c r="D2439" s="1">
        <f t="shared" si="27"/>
        <v>40</v>
      </c>
      <c r="E2439" s="1">
        <v>40</v>
      </c>
      <c r="G2439" s="1" t="s">
        <v>1609</v>
      </c>
    </row>
    <row r="2440" hidden="1" customHeight="1" outlineLevel="2" spans="1:10">
      <c r="A2440" s="27">
        <v>46014</v>
      </c>
      <c r="B2440" s="1" t="s">
        <v>1608</v>
      </c>
      <c r="C2440" s="1" t="s">
        <v>1287</v>
      </c>
      <c r="D2440" s="1">
        <f t="shared" si="27"/>
        <v>-1</v>
      </c>
      <c r="F2440" s="1">
        <v>1</v>
      </c>
      <c r="H2440" s="1" t="s">
        <v>38</v>
      </c>
      <c r="I2440" s="1" t="s">
        <v>154</v>
      </c>
      <c r="J2440" s="1" t="s">
        <v>89</v>
      </c>
    </row>
    <row r="2441" hidden="1" customHeight="1" outlineLevel="2" spans="1:10">
      <c r="A2441" s="27">
        <v>46022</v>
      </c>
      <c r="B2441" s="1" t="s">
        <v>1608</v>
      </c>
      <c r="C2441" s="1" t="s">
        <v>19</v>
      </c>
      <c r="D2441" s="1">
        <f t="shared" si="27"/>
        <v>-10</v>
      </c>
      <c r="F2441" s="1">
        <v>10</v>
      </c>
      <c r="H2441" s="1" t="s">
        <v>38</v>
      </c>
      <c r="I2441" s="1" t="s">
        <v>39</v>
      </c>
      <c r="J2441" s="1" t="s">
        <v>39</v>
      </c>
    </row>
    <row r="2442" customHeight="1" outlineLevel="1" collapsed="1" spans="1:4">
      <c r="A2442" s="27"/>
      <c r="B2442" s="28" t="s">
        <v>1610</v>
      </c>
      <c r="D2442" s="1">
        <f>SUBTOTAL(9,D2435:D2441)</f>
        <v>0</v>
      </c>
    </row>
    <row r="2443" hidden="1" customHeight="1" outlineLevel="2" spans="1:7">
      <c r="A2443" s="27">
        <v>45535</v>
      </c>
      <c r="B2443" s="1" t="s">
        <v>1611</v>
      </c>
      <c r="C2443" s="1" t="s">
        <v>19</v>
      </c>
      <c r="D2443" s="1">
        <f>E2443-F2443</f>
        <v>70</v>
      </c>
      <c r="E2443" s="1">
        <v>70</v>
      </c>
      <c r="G2443" s="1" t="s">
        <v>48</v>
      </c>
    </row>
    <row r="2444" hidden="1" customHeight="1" outlineLevel="2" spans="1:10">
      <c r="A2444" s="27">
        <v>45536</v>
      </c>
      <c r="B2444" s="1" t="s">
        <v>1611</v>
      </c>
      <c r="C2444" s="1" t="s">
        <v>19</v>
      </c>
      <c r="D2444" s="1">
        <f>E2444-F2444</f>
        <v>-70</v>
      </c>
      <c r="F2444" s="1">
        <v>70</v>
      </c>
      <c r="H2444" s="1" t="s">
        <v>14</v>
      </c>
      <c r="I2444" s="1" t="s">
        <v>15</v>
      </c>
      <c r="J2444" s="1" t="s">
        <v>29</v>
      </c>
    </row>
    <row r="2445" customHeight="1" outlineLevel="1" collapsed="1" spans="1:4">
      <c r="A2445" s="27"/>
      <c r="B2445" s="28" t="s">
        <v>1612</v>
      </c>
      <c r="D2445" s="1">
        <f>SUBTOTAL(9,D2443:D2444)</f>
        <v>0</v>
      </c>
    </row>
    <row r="2446" hidden="1" customHeight="1" outlineLevel="2" spans="1:7">
      <c r="A2446" s="27">
        <v>45511</v>
      </c>
      <c r="B2446" s="1" t="s">
        <v>1613</v>
      </c>
      <c r="C2446" s="1" t="s">
        <v>12</v>
      </c>
      <c r="D2446" s="1">
        <f>E2446-F2446</f>
        <v>16</v>
      </c>
      <c r="E2446" s="1">
        <v>16</v>
      </c>
      <c r="G2446" s="1" t="s">
        <v>61</v>
      </c>
    </row>
    <row r="2447" hidden="1" customHeight="1" outlineLevel="2" spans="1:10">
      <c r="A2447" s="27">
        <v>45511</v>
      </c>
      <c r="B2447" s="1" t="s">
        <v>1613</v>
      </c>
      <c r="C2447" s="1" t="s">
        <v>19</v>
      </c>
      <c r="D2447" s="1">
        <f>E2447-F2447</f>
        <v>-16</v>
      </c>
      <c r="F2447" s="1">
        <v>16</v>
      </c>
      <c r="H2447" s="1" t="s">
        <v>813</v>
      </c>
      <c r="I2447" s="1" t="s">
        <v>63</v>
      </c>
      <c r="J2447" s="1" t="s">
        <v>64</v>
      </c>
    </row>
    <row r="2448" customHeight="1" outlineLevel="1" collapsed="1" spans="1:4">
      <c r="A2448" s="27"/>
      <c r="B2448" s="28" t="s">
        <v>1614</v>
      </c>
      <c r="D2448" s="1">
        <f>SUBTOTAL(9,D2446:D2447)</f>
        <v>0</v>
      </c>
    </row>
    <row r="2449" hidden="1" customHeight="1" outlineLevel="2" spans="1:7">
      <c r="A2449" s="27">
        <v>45994</v>
      </c>
      <c r="B2449" s="1" t="s">
        <v>1615</v>
      </c>
      <c r="C2449" s="1" t="s">
        <v>12</v>
      </c>
      <c r="D2449" s="1">
        <f>E2449-F2449</f>
        <v>100</v>
      </c>
      <c r="E2449" s="1">
        <v>100</v>
      </c>
      <c r="G2449" s="1" t="s">
        <v>48</v>
      </c>
    </row>
    <row r="2450" hidden="1" customHeight="1" outlineLevel="2" spans="1:10">
      <c r="A2450" s="27">
        <v>46015</v>
      </c>
      <c r="B2450" s="1" t="s">
        <v>1615</v>
      </c>
      <c r="C2450" s="1" t="s">
        <v>12</v>
      </c>
      <c r="D2450" s="1">
        <f>E2450-F2450</f>
        <v>-100</v>
      </c>
      <c r="F2450" s="1">
        <v>100</v>
      </c>
      <c r="H2450" s="1" t="s">
        <v>49</v>
      </c>
      <c r="I2450" s="1" t="s">
        <v>50</v>
      </c>
      <c r="J2450" s="1" t="s">
        <v>16</v>
      </c>
    </row>
    <row r="2451" customHeight="1" outlineLevel="1" collapsed="1" spans="1:4">
      <c r="A2451" s="27"/>
      <c r="B2451" s="28" t="s">
        <v>1616</v>
      </c>
      <c r="D2451" s="1">
        <f>SUBTOTAL(9,D2449:D2450)</f>
        <v>0</v>
      </c>
    </row>
    <row r="2452" hidden="1" customHeight="1" outlineLevel="2" spans="1:7">
      <c r="A2452" s="27">
        <v>45535</v>
      </c>
      <c r="B2452" s="1" t="s">
        <v>1617</v>
      </c>
      <c r="C2452" s="1" t="s">
        <v>19</v>
      </c>
      <c r="D2452" s="1">
        <f>E2452-F2452</f>
        <v>150</v>
      </c>
      <c r="E2452" s="1">
        <v>150</v>
      </c>
      <c r="G2452" s="1" t="s">
        <v>48</v>
      </c>
    </row>
    <row r="2453" hidden="1" customHeight="1" outlineLevel="2" spans="1:10">
      <c r="A2453" s="27">
        <v>45536</v>
      </c>
      <c r="B2453" s="1" t="s">
        <v>1617</v>
      </c>
      <c r="C2453" s="1" t="s">
        <v>19</v>
      </c>
      <c r="D2453" s="1">
        <f>E2453-F2453</f>
        <v>-150</v>
      </c>
      <c r="F2453" s="1">
        <v>150</v>
      </c>
      <c r="H2453" s="1" t="s">
        <v>14</v>
      </c>
      <c r="I2453" s="1" t="s">
        <v>15</v>
      </c>
      <c r="J2453" s="1" t="s">
        <v>29</v>
      </c>
    </row>
    <row r="2454" customHeight="1" outlineLevel="1" collapsed="1" spans="1:4">
      <c r="A2454" s="27"/>
      <c r="B2454" s="28" t="s">
        <v>1618</v>
      </c>
      <c r="D2454" s="1">
        <f>SUBTOTAL(9,D2452:D2453)</f>
        <v>0</v>
      </c>
    </row>
    <row r="2455" hidden="1" customHeight="1" outlineLevel="2" spans="1:4">
      <c r="A2455" s="27">
        <v>45496</v>
      </c>
      <c r="B2455" s="1" t="s">
        <v>1619</v>
      </c>
      <c r="C2455" s="1" t="s">
        <v>19</v>
      </c>
      <c r="D2455" s="1">
        <v>2</v>
      </c>
    </row>
    <row r="2456" hidden="1" customHeight="1" outlineLevel="2" spans="1:10">
      <c r="A2456" s="27">
        <v>45623</v>
      </c>
      <c r="B2456" s="1" t="s">
        <v>1619</v>
      </c>
      <c r="C2456" s="1" t="s">
        <v>19</v>
      </c>
      <c r="D2456" s="1">
        <f>E2456-F2456</f>
        <v>-2</v>
      </c>
      <c r="F2456" s="1">
        <v>2</v>
      </c>
      <c r="H2456" s="1" t="s">
        <v>62</v>
      </c>
      <c r="I2456" s="1" t="s">
        <v>92</v>
      </c>
      <c r="J2456" s="1" t="s">
        <v>89</v>
      </c>
    </row>
    <row r="2457" customHeight="1" outlineLevel="1" collapsed="1" spans="1:4">
      <c r="A2457" s="27"/>
      <c r="B2457" s="28" t="s">
        <v>1620</v>
      </c>
      <c r="D2457" s="1">
        <f>SUBTOTAL(9,D2455:D2456)</f>
        <v>0</v>
      </c>
    </row>
    <row r="2458" hidden="1" customHeight="1" outlineLevel="2" spans="1:4">
      <c r="A2458" s="27">
        <v>45496</v>
      </c>
      <c r="B2458" s="1" t="s">
        <v>1621</v>
      </c>
      <c r="C2458" s="1" t="s">
        <v>802</v>
      </c>
      <c r="D2458" s="1">
        <v>11</v>
      </c>
    </row>
    <row r="2459" hidden="1" customHeight="1" outlineLevel="2" spans="1:4">
      <c r="A2459" s="27">
        <v>45496</v>
      </c>
      <c r="B2459" s="1" t="s">
        <v>1621</v>
      </c>
      <c r="C2459" s="1" t="s">
        <v>803</v>
      </c>
      <c r="D2459" s="1">
        <v>25</v>
      </c>
    </row>
    <row r="2460" hidden="1" customHeight="1" outlineLevel="2" spans="1:10">
      <c r="A2460" s="27">
        <v>45498</v>
      </c>
      <c r="B2460" s="1" t="s">
        <v>1621</v>
      </c>
      <c r="C2460" s="1" t="s">
        <v>19</v>
      </c>
      <c r="D2460" s="1">
        <f t="shared" ref="D2460:D2477" si="28">E2460-F2460</f>
        <v>-3</v>
      </c>
      <c r="F2460" s="1">
        <v>3</v>
      </c>
      <c r="H2460" s="1" t="s">
        <v>38</v>
      </c>
      <c r="I2460" s="1" t="s">
        <v>840</v>
      </c>
      <c r="J2460" s="1" t="s">
        <v>91</v>
      </c>
    </row>
    <row r="2461" hidden="1" customHeight="1" outlineLevel="2" spans="1:10">
      <c r="A2461" s="27">
        <v>45525</v>
      </c>
      <c r="B2461" s="1" t="s">
        <v>1621</v>
      </c>
      <c r="C2461" s="1" t="s">
        <v>802</v>
      </c>
      <c r="D2461" s="1">
        <f t="shared" si="28"/>
        <v>-3</v>
      </c>
      <c r="F2461" s="1">
        <v>3</v>
      </c>
      <c r="H2461" s="1" t="s">
        <v>38</v>
      </c>
      <c r="I2461" s="1" t="s">
        <v>840</v>
      </c>
      <c r="J2461" s="1" t="s">
        <v>89</v>
      </c>
    </row>
    <row r="2462" hidden="1" customHeight="1" outlineLevel="2" spans="1:10">
      <c r="A2462" s="27">
        <v>45532</v>
      </c>
      <c r="B2462" s="1" t="s">
        <v>1621</v>
      </c>
      <c r="C2462" s="1" t="s">
        <v>803</v>
      </c>
      <c r="D2462" s="1">
        <f t="shared" si="28"/>
        <v>-10</v>
      </c>
      <c r="F2462" s="1">
        <v>10</v>
      </c>
      <c r="H2462" s="1" t="s">
        <v>732</v>
      </c>
      <c r="I2462" s="1" t="s">
        <v>63</v>
      </c>
      <c r="J2462" s="1" t="s">
        <v>64</v>
      </c>
    </row>
    <row r="2463" hidden="1" customHeight="1" outlineLevel="2" spans="1:10">
      <c r="A2463" s="27">
        <v>45533</v>
      </c>
      <c r="B2463" s="1" t="s">
        <v>1621</v>
      </c>
      <c r="C2463" s="1" t="s">
        <v>19</v>
      </c>
      <c r="D2463" s="1">
        <f t="shared" si="28"/>
        <v>-9</v>
      </c>
      <c r="F2463" s="1">
        <v>9</v>
      </c>
      <c r="H2463" s="1" t="s">
        <v>690</v>
      </c>
      <c r="I2463" s="1" t="s">
        <v>157</v>
      </c>
      <c r="J2463" s="1" t="s">
        <v>89</v>
      </c>
    </row>
    <row r="2464" hidden="1" customHeight="1" outlineLevel="2" spans="1:7">
      <c r="A2464" s="27">
        <v>45531</v>
      </c>
      <c r="B2464" s="1" t="s">
        <v>1621</v>
      </c>
      <c r="C2464" s="1" t="s">
        <v>803</v>
      </c>
      <c r="D2464" s="1">
        <f t="shared" si="28"/>
        <v>5</v>
      </c>
      <c r="E2464" s="1">
        <v>5</v>
      </c>
      <c r="G2464" s="1" t="s">
        <v>61</v>
      </c>
    </row>
    <row r="2465" hidden="1" customHeight="1" outlineLevel="2" spans="1:7">
      <c r="A2465" s="27">
        <v>45531</v>
      </c>
      <c r="B2465" s="1" t="s">
        <v>1621</v>
      </c>
      <c r="C2465" s="1" t="s">
        <v>803</v>
      </c>
      <c r="D2465" s="1">
        <f t="shared" si="28"/>
        <v>5</v>
      </c>
      <c r="E2465" s="1">
        <v>5</v>
      </c>
      <c r="G2465" s="1" t="s">
        <v>61</v>
      </c>
    </row>
    <row r="2466" hidden="1" customHeight="1" outlineLevel="2" spans="1:10">
      <c r="A2466" s="27">
        <v>45538</v>
      </c>
      <c r="B2466" s="1" t="s">
        <v>1621</v>
      </c>
      <c r="C2466" s="1" t="s">
        <v>802</v>
      </c>
      <c r="D2466" s="1">
        <f t="shared" si="28"/>
        <v>-4</v>
      </c>
      <c r="F2466" s="1">
        <v>4</v>
      </c>
      <c r="H2466" s="1" t="s">
        <v>62</v>
      </c>
      <c r="I2466" s="1" t="s">
        <v>88</v>
      </c>
      <c r="J2466" s="1" t="s">
        <v>89</v>
      </c>
    </row>
    <row r="2467" hidden="1" customHeight="1" outlineLevel="2" spans="1:10">
      <c r="A2467" s="27">
        <v>45538</v>
      </c>
      <c r="B2467" s="1" t="s">
        <v>1621</v>
      </c>
      <c r="C2467" s="1" t="s">
        <v>803</v>
      </c>
      <c r="D2467" s="1">
        <f t="shared" si="28"/>
        <v>-1</v>
      </c>
      <c r="F2467" s="1">
        <v>1</v>
      </c>
      <c r="H2467" s="1" t="s">
        <v>406</v>
      </c>
      <c r="I2467" s="1" t="s">
        <v>165</v>
      </c>
      <c r="J2467" s="1" t="s">
        <v>89</v>
      </c>
    </row>
    <row r="2468" hidden="1" customHeight="1" outlineLevel="2" spans="1:10">
      <c r="A2468" s="27">
        <v>45538</v>
      </c>
      <c r="B2468" s="1" t="s">
        <v>1621</v>
      </c>
      <c r="C2468" s="1" t="s">
        <v>802</v>
      </c>
      <c r="D2468" s="1">
        <f t="shared" si="28"/>
        <v>-6</v>
      </c>
      <c r="F2468" s="1">
        <v>6</v>
      </c>
      <c r="H2468" s="1" t="s">
        <v>406</v>
      </c>
      <c r="I2468" s="1" t="s">
        <v>165</v>
      </c>
      <c r="J2468" s="1" t="s">
        <v>89</v>
      </c>
    </row>
    <row r="2469" hidden="1" customHeight="1" outlineLevel="2" spans="1:10">
      <c r="A2469" s="27">
        <v>45538</v>
      </c>
      <c r="B2469" s="1" t="s">
        <v>1621</v>
      </c>
      <c r="C2469" s="1" t="s">
        <v>803</v>
      </c>
      <c r="D2469" s="1">
        <f t="shared" si="28"/>
        <v>-2</v>
      </c>
      <c r="F2469" s="1">
        <v>2</v>
      </c>
      <c r="H2469" s="1" t="s">
        <v>406</v>
      </c>
      <c r="I2469" s="1" t="s">
        <v>165</v>
      </c>
      <c r="J2469" s="1" t="s">
        <v>89</v>
      </c>
    </row>
    <row r="2470" hidden="1" customHeight="1" outlineLevel="2" spans="1:7">
      <c r="A2470" s="27">
        <v>45546</v>
      </c>
      <c r="B2470" s="1" t="s">
        <v>1621</v>
      </c>
      <c r="C2470" s="1" t="s">
        <v>803</v>
      </c>
      <c r="D2470" s="1">
        <f t="shared" si="28"/>
        <v>30</v>
      </c>
      <c r="E2470" s="1">
        <v>30</v>
      </c>
      <c r="G2470" s="1" t="s">
        <v>61</v>
      </c>
    </row>
    <row r="2471" hidden="1" customHeight="1" outlineLevel="2" spans="1:10">
      <c r="A2471" s="27">
        <v>45554</v>
      </c>
      <c r="B2471" s="1" t="s">
        <v>1621</v>
      </c>
      <c r="C2471" s="1" t="s">
        <v>803</v>
      </c>
      <c r="D2471" s="1">
        <f t="shared" si="28"/>
        <v>-2</v>
      </c>
      <c r="F2471" s="1">
        <v>2</v>
      </c>
      <c r="H2471" s="1" t="s">
        <v>406</v>
      </c>
      <c r="I2471" s="1" t="s">
        <v>154</v>
      </c>
      <c r="J2471" s="1" t="s">
        <v>89</v>
      </c>
    </row>
    <row r="2472" hidden="1" customHeight="1" outlineLevel="2" spans="1:10">
      <c r="A2472" s="27">
        <v>45554</v>
      </c>
      <c r="B2472" s="1" t="s">
        <v>1621</v>
      </c>
      <c r="C2472" s="1" t="s">
        <v>803</v>
      </c>
      <c r="D2472" s="1">
        <f t="shared" si="28"/>
        <v>-2</v>
      </c>
      <c r="F2472" s="1">
        <v>2</v>
      </c>
      <c r="H2472" s="1" t="s">
        <v>406</v>
      </c>
      <c r="I2472" s="1" t="s">
        <v>154</v>
      </c>
      <c r="J2472" s="1" t="s">
        <v>89</v>
      </c>
    </row>
    <row r="2473" hidden="1" customHeight="1" outlineLevel="2" spans="1:10">
      <c r="A2473" s="27">
        <v>45554</v>
      </c>
      <c r="B2473" s="1" t="s">
        <v>1621</v>
      </c>
      <c r="C2473" s="1" t="s">
        <v>803</v>
      </c>
      <c r="D2473" s="1">
        <f t="shared" si="28"/>
        <v>-2</v>
      </c>
      <c r="F2473" s="1">
        <v>2</v>
      </c>
      <c r="H2473" s="1" t="s">
        <v>406</v>
      </c>
      <c r="I2473" s="1" t="s">
        <v>154</v>
      </c>
      <c r="J2473" s="1" t="s">
        <v>89</v>
      </c>
    </row>
    <row r="2474" hidden="1" customHeight="1" outlineLevel="2" spans="1:10">
      <c r="A2474" s="27">
        <v>45595</v>
      </c>
      <c r="B2474" s="1" t="s">
        <v>1621</v>
      </c>
      <c r="C2474" s="1" t="s">
        <v>802</v>
      </c>
      <c r="D2474" s="1">
        <f t="shared" si="28"/>
        <v>-5</v>
      </c>
      <c r="F2474" s="1">
        <v>5</v>
      </c>
      <c r="H2474" s="1" t="s">
        <v>62</v>
      </c>
      <c r="I2474" s="1" t="s">
        <v>88</v>
      </c>
      <c r="J2474" s="1" t="s">
        <v>89</v>
      </c>
    </row>
    <row r="2475" hidden="1" customHeight="1" outlineLevel="2" spans="1:10">
      <c r="A2475" s="27">
        <v>45594</v>
      </c>
      <c r="B2475" s="1" t="s">
        <v>1621</v>
      </c>
      <c r="C2475" s="1" t="s">
        <v>803</v>
      </c>
      <c r="D2475" s="1">
        <f t="shared" si="28"/>
        <v>-2</v>
      </c>
      <c r="F2475" s="1">
        <v>2</v>
      </c>
      <c r="H2475" s="1" t="s">
        <v>156</v>
      </c>
      <c r="I2475" s="1" t="s">
        <v>157</v>
      </c>
      <c r="J2475" s="1" t="s">
        <v>89</v>
      </c>
    </row>
    <row r="2476" hidden="1" customHeight="1" outlineLevel="2" spans="1:10">
      <c r="A2476" s="27">
        <v>46014</v>
      </c>
      <c r="B2476" s="1" t="s">
        <v>1621</v>
      </c>
      <c r="C2476" s="1" t="s">
        <v>803</v>
      </c>
      <c r="D2476" s="1">
        <f t="shared" si="28"/>
        <v>-1</v>
      </c>
      <c r="F2476" s="1">
        <v>1</v>
      </c>
      <c r="H2476" s="1" t="s">
        <v>38</v>
      </c>
      <c r="I2476" s="1" t="s">
        <v>154</v>
      </c>
      <c r="J2476" s="1" t="s">
        <v>89</v>
      </c>
    </row>
    <row r="2477" hidden="1" customHeight="1" outlineLevel="2" spans="1:10">
      <c r="A2477" s="27">
        <v>46016</v>
      </c>
      <c r="B2477" s="1" t="s">
        <v>1621</v>
      </c>
      <c r="C2477" s="1" t="s">
        <v>803</v>
      </c>
      <c r="D2477" s="1">
        <f t="shared" si="28"/>
        <v>-24</v>
      </c>
      <c r="F2477" s="1">
        <v>24</v>
      </c>
      <c r="H2477" s="1" t="s">
        <v>38</v>
      </c>
      <c r="I2477" s="1" t="s">
        <v>39</v>
      </c>
      <c r="J2477" s="1" t="s">
        <v>39</v>
      </c>
    </row>
    <row r="2478" customHeight="1" outlineLevel="1" collapsed="1" spans="1:4">
      <c r="A2478" s="27"/>
      <c r="B2478" s="28" t="s">
        <v>1622</v>
      </c>
      <c r="D2478" s="1">
        <f>SUBTOTAL(9,D2458:D2477)</f>
        <v>0</v>
      </c>
    </row>
    <row r="2479" hidden="1" customHeight="1" outlineLevel="2" spans="1:7">
      <c r="A2479" s="27">
        <v>45519</v>
      </c>
      <c r="B2479" s="1" t="s">
        <v>1623</v>
      </c>
      <c r="C2479" s="1" t="s">
        <v>19</v>
      </c>
      <c r="D2479" s="1">
        <f>E2479-F2479</f>
        <v>2</v>
      </c>
      <c r="E2479" s="1">
        <v>2</v>
      </c>
      <c r="G2479" s="1" t="s">
        <v>61</v>
      </c>
    </row>
    <row r="2480" hidden="1" customHeight="1" outlineLevel="2" spans="1:7">
      <c r="A2480" s="27">
        <v>45519</v>
      </c>
      <c r="B2480" s="1" t="s">
        <v>1623</v>
      </c>
      <c r="C2480" s="1" t="s">
        <v>19</v>
      </c>
      <c r="D2480" s="1">
        <f>E2480-F2480</f>
        <v>2</v>
      </c>
      <c r="E2480" s="1">
        <v>2</v>
      </c>
      <c r="G2480" s="1" t="s">
        <v>61</v>
      </c>
    </row>
    <row r="2481" hidden="1" customHeight="1" outlineLevel="2" spans="1:10">
      <c r="A2481" s="27">
        <v>45525</v>
      </c>
      <c r="B2481" s="1" t="s">
        <v>1623</v>
      </c>
      <c r="C2481" s="1" t="s">
        <v>19</v>
      </c>
      <c r="D2481" s="1">
        <f>E2481-F2481</f>
        <v>-2</v>
      </c>
      <c r="F2481" s="1">
        <v>2</v>
      </c>
      <c r="H2481" s="1" t="s">
        <v>62</v>
      </c>
      <c r="I2481" s="1" t="s">
        <v>63</v>
      </c>
      <c r="J2481" s="1" t="s">
        <v>64</v>
      </c>
    </row>
    <row r="2482" hidden="1" customHeight="1" outlineLevel="2" spans="1:10">
      <c r="A2482" s="27">
        <v>45525</v>
      </c>
      <c r="B2482" s="1" t="s">
        <v>1623</v>
      </c>
      <c r="C2482" s="1" t="s">
        <v>19</v>
      </c>
      <c r="D2482" s="1">
        <f>E2482-F2482</f>
        <v>-2</v>
      </c>
      <c r="F2482" s="1">
        <v>2</v>
      </c>
      <c r="H2482" s="1" t="s">
        <v>62</v>
      </c>
      <c r="I2482" s="1" t="s">
        <v>63</v>
      </c>
      <c r="J2482" s="1" t="s">
        <v>64</v>
      </c>
    </row>
    <row r="2483" customHeight="1" outlineLevel="1" collapsed="1" spans="1:4">
      <c r="A2483" s="27"/>
      <c r="B2483" s="28" t="s">
        <v>1624</v>
      </c>
      <c r="D2483" s="1">
        <f>SUBTOTAL(9,D2479:D2482)</f>
        <v>0</v>
      </c>
    </row>
    <row r="2484" hidden="1" customHeight="1" outlineLevel="2" spans="1:7">
      <c r="A2484" s="27">
        <v>45519</v>
      </c>
      <c r="B2484" s="1" t="s">
        <v>1625</v>
      </c>
      <c r="C2484" s="1" t="s">
        <v>19</v>
      </c>
      <c r="D2484" s="1">
        <f>E2484-F2484</f>
        <v>1</v>
      </c>
      <c r="E2484" s="1">
        <v>1</v>
      </c>
      <c r="G2484" s="1" t="s">
        <v>61</v>
      </c>
    </row>
    <row r="2485" hidden="1" customHeight="1" outlineLevel="2" spans="1:10">
      <c r="A2485" s="27">
        <v>45525</v>
      </c>
      <c r="B2485" s="1" t="s">
        <v>1625</v>
      </c>
      <c r="C2485" s="1" t="s">
        <v>19</v>
      </c>
      <c r="D2485" s="1">
        <f>E2485-F2485</f>
        <v>-1</v>
      </c>
      <c r="F2485" s="1">
        <v>1</v>
      </c>
      <c r="H2485" s="1" t="s">
        <v>62</v>
      </c>
      <c r="I2485" s="1" t="s">
        <v>63</v>
      </c>
      <c r="J2485" s="1" t="s">
        <v>64</v>
      </c>
    </row>
    <row r="2486" customHeight="1" outlineLevel="1" collapsed="1" spans="1:4">
      <c r="A2486" s="27"/>
      <c r="B2486" s="28" t="s">
        <v>1626</v>
      </c>
      <c r="D2486" s="1">
        <f>SUBTOTAL(9,D2484:D2485)</f>
        <v>0</v>
      </c>
    </row>
    <row r="2487" hidden="1" customHeight="1" outlineLevel="2" spans="1:4">
      <c r="A2487" s="27">
        <v>45496</v>
      </c>
      <c r="B2487" s="1" t="s">
        <v>1627</v>
      </c>
      <c r="C2487" s="1" t="s">
        <v>839</v>
      </c>
      <c r="D2487" s="1">
        <v>165</v>
      </c>
    </row>
    <row r="2488" hidden="1" customHeight="1" outlineLevel="2" spans="1:4">
      <c r="A2488" s="27">
        <v>45496</v>
      </c>
      <c r="B2488" s="1" t="s">
        <v>1627</v>
      </c>
      <c r="C2488" s="1" t="s">
        <v>839</v>
      </c>
      <c r="D2488" s="1">
        <v>46</v>
      </c>
    </row>
    <row r="2489" hidden="1" customHeight="1" outlineLevel="2" spans="1:4">
      <c r="A2489" s="27">
        <v>45496</v>
      </c>
      <c r="B2489" s="1" t="s">
        <v>1627</v>
      </c>
      <c r="C2489" s="1" t="s">
        <v>839</v>
      </c>
      <c r="D2489" s="1">
        <v>84</v>
      </c>
    </row>
    <row r="2490" hidden="1" customHeight="1" outlineLevel="2" spans="1:10">
      <c r="A2490" s="27">
        <v>45505</v>
      </c>
      <c r="B2490" s="1" t="s">
        <v>1627</v>
      </c>
      <c r="C2490" s="1" t="s">
        <v>839</v>
      </c>
      <c r="D2490" s="1">
        <f t="shared" ref="D2490:D2498" si="29">E2490-F2490</f>
        <v>-50</v>
      </c>
      <c r="F2490" s="1">
        <v>50</v>
      </c>
      <c r="H2490" s="1" t="s">
        <v>14</v>
      </c>
      <c r="I2490" s="1" t="s">
        <v>21</v>
      </c>
      <c r="J2490" s="1" t="s">
        <v>16</v>
      </c>
    </row>
    <row r="2491" hidden="1" customHeight="1" outlineLevel="2" spans="1:10">
      <c r="A2491" s="27">
        <v>45510</v>
      </c>
      <c r="B2491" s="1" t="s">
        <v>1627</v>
      </c>
      <c r="C2491" s="1" t="s">
        <v>839</v>
      </c>
      <c r="D2491" s="1">
        <f t="shared" si="29"/>
        <v>-5</v>
      </c>
      <c r="F2491" s="1">
        <v>5</v>
      </c>
      <c r="H2491" s="1" t="s">
        <v>62</v>
      </c>
      <c r="I2491" s="1" t="s">
        <v>88</v>
      </c>
      <c r="J2491" s="1" t="s">
        <v>89</v>
      </c>
    </row>
    <row r="2492" hidden="1" customHeight="1" outlineLevel="2" spans="1:10">
      <c r="A2492" s="27">
        <v>45524</v>
      </c>
      <c r="B2492" s="1" t="s">
        <v>1627</v>
      </c>
      <c r="C2492" s="1" t="s">
        <v>839</v>
      </c>
      <c r="D2492" s="1">
        <f t="shared" si="29"/>
        <v>-145</v>
      </c>
      <c r="F2492" s="1">
        <v>145</v>
      </c>
      <c r="H2492" s="1" t="s">
        <v>14</v>
      </c>
      <c r="I2492" s="1" t="s">
        <v>21</v>
      </c>
      <c r="J2492" s="1" t="s">
        <v>16</v>
      </c>
    </row>
    <row r="2493" hidden="1" customHeight="1" outlineLevel="2" spans="1:10">
      <c r="A2493" s="27">
        <v>45530</v>
      </c>
      <c r="B2493" s="1" t="s">
        <v>1627</v>
      </c>
      <c r="C2493" s="1" t="s">
        <v>839</v>
      </c>
      <c r="D2493" s="1">
        <f t="shared" si="29"/>
        <v>-2</v>
      </c>
      <c r="F2493" s="1">
        <v>2</v>
      </c>
      <c r="H2493" s="1" t="s">
        <v>62</v>
      </c>
      <c r="I2493" s="1" t="s">
        <v>88</v>
      </c>
      <c r="J2493" s="1" t="s">
        <v>89</v>
      </c>
    </row>
    <row r="2494" hidden="1" customHeight="1" outlineLevel="2" spans="1:10">
      <c r="A2494" s="27">
        <v>45540</v>
      </c>
      <c r="B2494" s="1" t="s">
        <v>1627</v>
      </c>
      <c r="C2494" s="1" t="s">
        <v>839</v>
      </c>
      <c r="D2494" s="1">
        <f t="shared" si="29"/>
        <v>-2</v>
      </c>
      <c r="F2494" s="1">
        <v>2</v>
      </c>
      <c r="H2494" s="1" t="s">
        <v>62</v>
      </c>
      <c r="I2494" s="1" t="s">
        <v>88</v>
      </c>
      <c r="J2494" s="1" t="s">
        <v>91</v>
      </c>
    </row>
    <row r="2495" hidden="1" customHeight="1" outlineLevel="2" spans="1:10">
      <c r="A2495" s="27">
        <v>45541</v>
      </c>
      <c r="B2495" s="1" t="s">
        <v>1627</v>
      </c>
      <c r="C2495" s="1" t="s">
        <v>839</v>
      </c>
      <c r="D2495" s="1">
        <f t="shared" si="29"/>
        <v>-2</v>
      </c>
      <c r="F2495" s="1">
        <v>2</v>
      </c>
      <c r="H2495" s="1" t="s">
        <v>62</v>
      </c>
      <c r="I2495" s="1" t="s">
        <v>88</v>
      </c>
      <c r="J2495" s="1" t="s">
        <v>91</v>
      </c>
    </row>
    <row r="2496" hidden="1" customHeight="1" outlineLevel="2" spans="1:10">
      <c r="A2496" s="27">
        <v>45546</v>
      </c>
      <c r="B2496" s="1" t="s">
        <v>1627</v>
      </c>
      <c r="C2496" s="1" t="s">
        <v>19</v>
      </c>
      <c r="D2496" s="1">
        <f t="shared" si="29"/>
        <v>-2</v>
      </c>
      <c r="F2496" s="1">
        <v>2</v>
      </c>
      <c r="H2496" s="1" t="s">
        <v>62</v>
      </c>
      <c r="I2496" s="1" t="s">
        <v>88</v>
      </c>
      <c r="J2496" s="1" t="s">
        <v>89</v>
      </c>
    </row>
    <row r="2497" hidden="1" customHeight="1" outlineLevel="2" spans="1:10">
      <c r="A2497" s="27">
        <v>45547</v>
      </c>
      <c r="B2497" s="1" t="s">
        <v>1627</v>
      </c>
      <c r="C2497" s="1" t="s">
        <v>839</v>
      </c>
      <c r="D2497" s="1">
        <f t="shared" si="29"/>
        <v>-3</v>
      </c>
      <c r="F2497" s="1">
        <v>3</v>
      </c>
      <c r="H2497" s="1" t="s">
        <v>62</v>
      </c>
      <c r="I2497" s="1" t="s">
        <v>88</v>
      </c>
      <c r="J2497" s="1" t="s">
        <v>89</v>
      </c>
    </row>
    <row r="2498" hidden="1" customHeight="1" outlineLevel="2" spans="1:10">
      <c r="A2498" s="27">
        <v>46022</v>
      </c>
      <c r="B2498" s="1" t="s">
        <v>1627</v>
      </c>
      <c r="C2498" s="1" t="s">
        <v>19</v>
      </c>
      <c r="D2498" s="1">
        <f t="shared" si="29"/>
        <v>-84</v>
      </c>
      <c r="F2498" s="1">
        <v>84</v>
      </c>
      <c r="H2498" s="1" t="s">
        <v>38</v>
      </c>
      <c r="I2498" s="1" t="s">
        <v>39</v>
      </c>
      <c r="J2498" s="1" t="s">
        <v>39</v>
      </c>
    </row>
    <row r="2499" customHeight="1" outlineLevel="1" collapsed="1" spans="1:4">
      <c r="A2499" s="27"/>
      <c r="B2499" s="28" t="s">
        <v>1628</v>
      </c>
      <c r="D2499" s="1">
        <f>SUBTOTAL(9,D2487:D2498)</f>
        <v>0</v>
      </c>
    </row>
    <row r="2500" hidden="1" customHeight="1" outlineLevel="2" spans="1:4">
      <c r="A2500" s="27">
        <v>45496</v>
      </c>
      <c r="B2500" s="1" t="s">
        <v>1629</v>
      </c>
      <c r="C2500" s="1" t="s">
        <v>839</v>
      </c>
      <c r="D2500" s="1">
        <v>9</v>
      </c>
    </row>
    <row r="2501" hidden="1" customHeight="1" outlineLevel="2" spans="1:10">
      <c r="A2501" s="27">
        <v>45518</v>
      </c>
      <c r="B2501" s="1" t="s">
        <v>1629</v>
      </c>
      <c r="C2501" s="1" t="s">
        <v>19</v>
      </c>
      <c r="D2501" s="1">
        <f>E2501-F2501</f>
        <v>-2</v>
      </c>
      <c r="F2501" s="1">
        <v>2</v>
      </c>
      <c r="H2501" s="1" t="s">
        <v>62</v>
      </c>
      <c r="I2501" s="1" t="s">
        <v>88</v>
      </c>
      <c r="J2501" s="1" t="s">
        <v>89</v>
      </c>
    </row>
    <row r="2502" customHeight="1" outlineLevel="1" collapsed="1" spans="1:4">
      <c r="A2502" s="27"/>
      <c r="B2502" s="28" t="s">
        <v>1630</v>
      </c>
      <c r="D2502" s="1">
        <f>SUBTOTAL(9,D2500:D2501)</f>
        <v>7</v>
      </c>
    </row>
    <row r="2503" hidden="1" customHeight="1" outlineLevel="2" spans="1:7">
      <c r="A2503" s="27">
        <v>45511</v>
      </c>
      <c r="B2503" s="1" t="s">
        <v>1631</v>
      </c>
      <c r="C2503" s="1" t="s">
        <v>19</v>
      </c>
      <c r="D2503" s="1">
        <f>E2503-F2503</f>
        <v>200</v>
      </c>
      <c r="E2503" s="1">
        <v>200</v>
      </c>
      <c r="G2503" s="1" t="s">
        <v>61</v>
      </c>
    </row>
    <row r="2504" hidden="1" customHeight="1" outlineLevel="2" spans="1:10">
      <c r="A2504" s="27">
        <v>45511</v>
      </c>
      <c r="B2504" s="1" t="s">
        <v>1631</v>
      </c>
      <c r="C2504" s="1" t="s">
        <v>19</v>
      </c>
      <c r="D2504" s="1">
        <f>E2504-F2504</f>
        <v>-200</v>
      </c>
      <c r="F2504" s="1">
        <v>200</v>
      </c>
      <c r="H2504" s="1" t="s">
        <v>813</v>
      </c>
      <c r="I2504" s="1" t="s">
        <v>63</v>
      </c>
      <c r="J2504" s="1" t="s">
        <v>64</v>
      </c>
    </row>
    <row r="2505" customHeight="1" outlineLevel="1" collapsed="1" spans="1:4">
      <c r="A2505" s="27"/>
      <c r="B2505" s="28" t="s">
        <v>1632</v>
      </c>
      <c r="D2505" s="1">
        <f>SUBTOTAL(9,D2503:D2504)</f>
        <v>0</v>
      </c>
    </row>
    <row r="2506" hidden="1" customHeight="1" outlineLevel="2" spans="1:4">
      <c r="A2506" s="27">
        <v>45496</v>
      </c>
      <c r="B2506" s="1" t="s">
        <v>1633</v>
      </c>
      <c r="C2506" s="1" t="s">
        <v>19</v>
      </c>
      <c r="D2506" s="1">
        <v>1700</v>
      </c>
    </row>
    <row r="2507" hidden="1" customHeight="1" outlineLevel="2" spans="1:10">
      <c r="A2507" s="27">
        <v>45505</v>
      </c>
      <c r="B2507" s="1" t="s">
        <v>1633</v>
      </c>
      <c r="C2507" s="1" t="s">
        <v>19</v>
      </c>
      <c r="D2507" s="1">
        <f>E2507-F2507</f>
        <v>-1000</v>
      </c>
      <c r="F2507" s="1">
        <v>1000</v>
      </c>
      <c r="H2507" s="1" t="s">
        <v>14</v>
      </c>
      <c r="I2507" s="1" t="s">
        <v>21</v>
      </c>
      <c r="J2507" s="1" t="s">
        <v>16</v>
      </c>
    </row>
    <row r="2508" hidden="1" customHeight="1" outlineLevel="2" spans="1:10">
      <c r="A2508" s="27">
        <v>45524</v>
      </c>
      <c r="B2508" s="1" t="s">
        <v>1633</v>
      </c>
      <c r="C2508" s="1" t="s">
        <v>19</v>
      </c>
      <c r="D2508" s="1">
        <f>E2508-F2508</f>
        <v>-700</v>
      </c>
      <c r="F2508" s="1">
        <v>700</v>
      </c>
      <c r="H2508" s="1" t="s">
        <v>14</v>
      </c>
      <c r="I2508" s="1" t="s">
        <v>21</v>
      </c>
      <c r="J2508" s="1" t="s">
        <v>16</v>
      </c>
    </row>
    <row r="2509" customHeight="1" outlineLevel="1" collapsed="1" spans="1:4">
      <c r="A2509" s="27"/>
      <c r="B2509" s="28" t="s">
        <v>1634</v>
      </c>
      <c r="D2509" s="1">
        <f>SUBTOTAL(9,D2506:D2508)</f>
        <v>0</v>
      </c>
    </row>
    <row r="2510" hidden="1" customHeight="1" outlineLevel="2" spans="1:4">
      <c r="A2510" s="27">
        <v>45496</v>
      </c>
      <c r="B2510" s="1" t="s">
        <v>1635</v>
      </c>
      <c r="C2510" s="1" t="s">
        <v>12</v>
      </c>
      <c r="D2510" s="1">
        <v>20</v>
      </c>
    </row>
    <row r="2511" hidden="1" customHeight="1" outlineLevel="2" spans="1:4">
      <c r="A2511" s="27">
        <v>45496</v>
      </c>
      <c r="B2511" s="1" t="s">
        <v>1635</v>
      </c>
      <c r="C2511" s="1" t="s">
        <v>12</v>
      </c>
      <c r="D2511" s="1">
        <v>156</v>
      </c>
    </row>
    <row r="2512" hidden="1" customHeight="1" outlineLevel="2" spans="1:10">
      <c r="A2512" s="27">
        <v>45533</v>
      </c>
      <c r="B2512" s="1" t="s">
        <v>1635</v>
      </c>
      <c r="C2512" s="1" t="s">
        <v>19</v>
      </c>
      <c r="D2512" s="1">
        <f>E2512-F2512</f>
        <v>-20</v>
      </c>
      <c r="F2512" s="1">
        <v>20</v>
      </c>
      <c r="H2512" s="1" t="s">
        <v>690</v>
      </c>
      <c r="I2512" s="1" t="s">
        <v>157</v>
      </c>
      <c r="J2512" s="1" t="s">
        <v>89</v>
      </c>
    </row>
    <row r="2513" hidden="1" customHeight="1" outlineLevel="2" spans="1:7">
      <c r="A2513" s="27">
        <v>45531</v>
      </c>
      <c r="B2513" s="1" t="s">
        <v>1635</v>
      </c>
      <c r="C2513" s="1" t="s">
        <v>12</v>
      </c>
      <c r="D2513" s="1">
        <f>E2513-F2513</f>
        <v>100</v>
      </c>
      <c r="E2513" s="1">
        <v>100</v>
      </c>
      <c r="G2513" s="1" t="s">
        <v>61</v>
      </c>
    </row>
    <row r="2514" hidden="1" customHeight="1" outlineLevel="2" spans="1:10">
      <c r="A2514" s="27">
        <v>45547</v>
      </c>
      <c r="B2514" s="1" t="s">
        <v>1635</v>
      </c>
      <c r="C2514" s="1" t="s">
        <v>19</v>
      </c>
      <c r="D2514" s="1">
        <f>E2514-F2514</f>
        <v>-1</v>
      </c>
      <c r="F2514" s="1">
        <v>1</v>
      </c>
      <c r="H2514" s="1" t="s">
        <v>62</v>
      </c>
      <c r="I2514" s="1" t="s">
        <v>88</v>
      </c>
      <c r="J2514" s="1" t="s">
        <v>89</v>
      </c>
    </row>
    <row r="2515" hidden="1" customHeight="1" outlineLevel="2" spans="1:10">
      <c r="A2515" s="27">
        <v>45555</v>
      </c>
      <c r="B2515" s="1" t="s">
        <v>1635</v>
      </c>
      <c r="C2515" s="1" t="s">
        <v>19</v>
      </c>
      <c r="D2515" s="1">
        <f>E2515-F2515</f>
        <v>-99</v>
      </c>
      <c r="F2515" s="1">
        <v>99</v>
      </c>
      <c r="H2515" s="1" t="s">
        <v>828</v>
      </c>
      <c r="I2515" s="1" t="s">
        <v>157</v>
      </c>
      <c r="J2515" s="1" t="s">
        <v>89</v>
      </c>
    </row>
    <row r="2516" hidden="1" customHeight="1" outlineLevel="2" spans="1:10">
      <c r="A2516" s="27">
        <v>46022</v>
      </c>
      <c r="B2516" s="1" t="s">
        <v>1635</v>
      </c>
      <c r="C2516" s="1" t="s">
        <v>19</v>
      </c>
      <c r="D2516" s="1">
        <f>E2516-F2516</f>
        <v>-156</v>
      </c>
      <c r="F2516" s="1">
        <v>156</v>
      </c>
      <c r="H2516" s="1" t="s">
        <v>38</v>
      </c>
      <c r="I2516" s="1" t="s">
        <v>39</v>
      </c>
      <c r="J2516" s="1" t="s">
        <v>39</v>
      </c>
    </row>
    <row r="2517" customHeight="1" outlineLevel="1" collapsed="1" spans="1:4">
      <c r="A2517" s="27"/>
      <c r="B2517" s="28" t="s">
        <v>1636</v>
      </c>
      <c r="D2517" s="1">
        <f>SUBTOTAL(9,D2510:D2516)</f>
        <v>0</v>
      </c>
    </row>
    <row r="2518" hidden="1" customHeight="1" outlineLevel="2" spans="1:4">
      <c r="A2518" s="27">
        <v>45496</v>
      </c>
      <c r="B2518" s="1" t="s">
        <v>1637</v>
      </c>
      <c r="C2518" s="1" t="s">
        <v>19</v>
      </c>
      <c r="D2518" s="1">
        <v>6</v>
      </c>
    </row>
    <row r="2519" hidden="1" customHeight="1" outlineLevel="2" spans="1:7">
      <c r="A2519" s="27">
        <v>45510</v>
      </c>
      <c r="B2519" s="1" t="s">
        <v>1637</v>
      </c>
      <c r="C2519" s="1" t="s">
        <v>19</v>
      </c>
      <c r="D2519" s="1">
        <f>E2519-F2519</f>
        <v>5</v>
      </c>
      <c r="E2519" s="1">
        <v>5</v>
      </c>
      <c r="G2519" s="1" t="s">
        <v>869</v>
      </c>
    </row>
    <row r="2520" hidden="1" customHeight="1" outlineLevel="2" spans="1:10">
      <c r="A2520" s="27">
        <v>45514</v>
      </c>
      <c r="B2520" s="1" t="s">
        <v>1637</v>
      </c>
      <c r="C2520" s="1" t="s">
        <v>19</v>
      </c>
      <c r="D2520" s="1">
        <f>E2520-F2520</f>
        <v>-5</v>
      </c>
      <c r="F2520" s="1">
        <v>5</v>
      </c>
      <c r="H2520" s="1" t="s">
        <v>62</v>
      </c>
      <c r="I2520" s="1" t="s">
        <v>88</v>
      </c>
      <c r="J2520" s="1" t="s">
        <v>89</v>
      </c>
    </row>
    <row r="2521" hidden="1" customHeight="1" outlineLevel="2" spans="1:10">
      <c r="A2521" s="27">
        <v>45524</v>
      </c>
      <c r="B2521" s="1" t="s">
        <v>1637</v>
      </c>
      <c r="C2521" s="1" t="s">
        <v>19</v>
      </c>
      <c r="D2521" s="1">
        <f>E2521-F2521</f>
        <v>-2</v>
      </c>
      <c r="F2521" s="1">
        <v>2</v>
      </c>
      <c r="H2521" s="1" t="s">
        <v>14</v>
      </c>
      <c r="I2521" s="1" t="s">
        <v>21</v>
      </c>
      <c r="J2521" s="1" t="s">
        <v>16</v>
      </c>
    </row>
    <row r="2522" hidden="1" customHeight="1" outlineLevel="2" spans="1:10">
      <c r="A2522" s="27">
        <v>45524</v>
      </c>
      <c r="B2522" s="1" t="s">
        <v>1637</v>
      </c>
      <c r="C2522" s="1" t="s">
        <v>19</v>
      </c>
      <c r="D2522" s="1">
        <f>E2522-F2522</f>
        <v>-2</v>
      </c>
      <c r="F2522" s="1">
        <v>2</v>
      </c>
      <c r="H2522" s="1" t="s">
        <v>14</v>
      </c>
      <c r="I2522" s="1" t="s">
        <v>21</v>
      </c>
      <c r="J2522" s="1" t="s">
        <v>16</v>
      </c>
    </row>
    <row r="2523" customHeight="1" outlineLevel="1" collapsed="1" spans="1:4">
      <c r="A2523" s="27"/>
      <c r="B2523" s="28" t="s">
        <v>1638</v>
      </c>
      <c r="D2523" s="1">
        <f>SUBTOTAL(9,D2518:D2522)</f>
        <v>2</v>
      </c>
    </row>
    <row r="2524" hidden="1" customHeight="1" outlineLevel="2" spans="1:7">
      <c r="A2524" s="27">
        <v>45554</v>
      </c>
      <c r="B2524" s="1" t="s">
        <v>1639</v>
      </c>
      <c r="C2524" s="1" t="s">
        <v>19</v>
      </c>
      <c r="D2524" s="1">
        <f>E2524-F2524</f>
        <v>5</v>
      </c>
      <c r="E2524" s="1">
        <v>5</v>
      </c>
      <c r="G2524" s="1" t="s">
        <v>61</v>
      </c>
    </row>
    <row r="2525" hidden="1" customHeight="1" outlineLevel="2" spans="1:10">
      <c r="A2525" s="27">
        <v>45555</v>
      </c>
      <c r="B2525" s="1" t="s">
        <v>1639</v>
      </c>
      <c r="C2525" s="1" t="s">
        <v>19</v>
      </c>
      <c r="D2525" s="1">
        <f>E2525-F2525</f>
        <v>-5</v>
      </c>
      <c r="F2525" s="1">
        <v>5</v>
      </c>
      <c r="H2525" s="1" t="s">
        <v>828</v>
      </c>
      <c r="I2525" s="1" t="s">
        <v>157</v>
      </c>
      <c r="J2525" s="1" t="s">
        <v>89</v>
      </c>
    </row>
    <row r="2526" customHeight="1" outlineLevel="1" collapsed="1" spans="1:4">
      <c r="A2526" s="27"/>
      <c r="B2526" s="28" t="s">
        <v>1640</v>
      </c>
      <c r="D2526" s="1">
        <f>SUBTOTAL(9,D2524:D2525)</f>
        <v>0</v>
      </c>
    </row>
    <row r="2527" hidden="1" customHeight="1" outlineLevel="2" spans="1:7">
      <c r="A2527" s="27">
        <v>45574</v>
      </c>
      <c r="B2527" s="1" t="s">
        <v>1641</v>
      </c>
      <c r="C2527" s="1" t="s">
        <v>19</v>
      </c>
      <c r="D2527" s="1">
        <f>E2527-F2527</f>
        <v>3</v>
      </c>
      <c r="E2527" s="1">
        <v>3</v>
      </c>
      <c r="G2527" s="1" t="s">
        <v>61</v>
      </c>
    </row>
    <row r="2528" hidden="1" customHeight="1" outlineLevel="2" spans="1:10">
      <c r="A2528" s="27">
        <v>45574</v>
      </c>
      <c r="B2528" s="1" t="s">
        <v>1641</v>
      </c>
      <c r="C2528" s="1" t="s">
        <v>19</v>
      </c>
      <c r="D2528" s="1">
        <f>E2528-F2528</f>
        <v>-1</v>
      </c>
      <c r="F2528" s="1">
        <v>1</v>
      </c>
      <c r="H2528" s="1" t="s">
        <v>14</v>
      </c>
      <c r="I2528" s="1" t="s">
        <v>14</v>
      </c>
      <c r="J2528" s="1" t="s">
        <v>1642</v>
      </c>
    </row>
    <row r="2529" customHeight="1" outlineLevel="1" collapsed="1" spans="1:4">
      <c r="A2529" s="27"/>
      <c r="B2529" s="28" t="s">
        <v>1643</v>
      </c>
      <c r="D2529" s="1">
        <f>SUBTOTAL(9,D2527:D2528)</f>
        <v>2</v>
      </c>
    </row>
    <row r="2530" hidden="1" customHeight="1" outlineLevel="2" spans="1:7">
      <c r="A2530" s="27">
        <v>45535</v>
      </c>
      <c r="B2530" s="1" t="s">
        <v>1644</v>
      </c>
      <c r="C2530" s="1" t="s">
        <v>19</v>
      </c>
      <c r="D2530" s="1">
        <f>E2530-F2530</f>
        <v>30</v>
      </c>
      <c r="E2530" s="1">
        <v>30</v>
      </c>
      <c r="G2530" s="1" t="s">
        <v>48</v>
      </c>
    </row>
    <row r="2531" hidden="1" customHeight="1" outlineLevel="2" spans="1:10">
      <c r="A2531" s="27">
        <v>45536</v>
      </c>
      <c r="B2531" s="1" t="s">
        <v>1644</v>
      </c>
      <c r="C2531" s="1" t="s">
        <v>19</v>
      </c>
      <c r="D2531" s="1">
        <f>E2531-F2531</f>
        <v>-30</v>
      </c>
      <c r="F2531" s="1">
        <v>30</v>
      </c>
      <c r="H2531" s="1" t="s">
        <v>14</v>
      </c>
      <c r="I2531" s="1" t="s">
        <v>15</v>
      </c>
      <c r="J2531" s="1" t="s">
        <v>29</v>
      </c>
    </row>
    <row r="2532" customHeight="1" outlineLevel="1" collapsed="1" spans="1:4">
      <c r="A2532" s="27"/>
      <c r="B2532" s="28" t="s">
        <v>1645</v>
      </c>
      <c r="D2532" s="1">
        <f>SUBTOTAL(9,D2530:D2531)</f>
        <v>0</v>
      </c>
    </row>
    <row r="2533" hidden="1" customHeight="1" outlineLevel="2" spans="1:7">
      <c r="A2533" s="27">
        <v>45535</v>
      </c>
      <c r="B2533" s="1" t="s">
        <v>1646</v>
      </c>
      <c r="C2533" s="1" t="s">
        <v>19</v>
      </c>
      <c r="D2533" s="1">
        <f>E2533-F2533</f>
        <v>30</v>
      </c>
      <c r="E2533" s="1">
        <v>30</v>
      </c>
      <c r="G2533" s="1" t="s">
        <v>48</v>
      </c>
    </row>
    <row r="2534" hidden="1" customHeight="1" outlineLevel="2" spans="1:10">
      <c r="A2534" s="27">
        <v>45536</v>
      </c>
      <c r="B2534" s="1" t="s">
        <v>1646</v>
      </c>
      <c r="C2534" s="1" t="s">
        <v>19</v>
      </c>
      <c r="D2534" s="1">
        <f>E2534-F2534</f>
        <v>-30</v>
      </c>
      <c r="F2534" s="1">
        <v>30</v>
      </c>
      <c r="H2534" s="1" t="s">
        <v>14</v>
      </c>
      <c r="I2534" s="1" t="s">
        <v>15</v>
      </c>
      <c r="J2534" s="1" t="s">
        <v>29</v>
      </c>
    </row>
    <row r="2535" customHeight="1" outlineLevel="1" collapsed="1" spans="1:4">
      <c r="A2535" s="27"/>
      <c r="B2535" s="28" t="s">
        <v>1647</v>
      </c>
      <c r="D2535" s="1">
        <f>SUBTOTAL(9,D2533:D2534)</f>
        <v>0</v>
      </c>
    </row>
    <row r="2536" hidden="1" customHeight="1" outlineLevel="2" spans="1:7">
      <c r="A2536" s="27">
        <v>45496</v>
      </c>
      <c r="B2536" s="1" t="s">
        <v>1648</v>
      </c>
      <c r="C2536" s="1" t="s">
        <v>19</v>
      </c>
      <c r="D2536" s="1">
        <f>E2536-F2536</f>
        <v>20</v>
      </c>
      <c r="E2536" s="1">
        <v>20</v>
      </c>
      <c r="G2536" s="1" t="s">
        <v>61</v>
      </c>
    </row>
    <row r="2537" customHeight="1" outlineLevel="1" collapsed="1" spans="1:4">
      <c r="A2537" s="27"/>
      <c r="B2537" s="28" t="s">
        <v>1649</v>
      </c>
      <c r="D2537" s="1">
        <f>SUBTOTAL(9,D2536)</f>
        <v>20</v>
      </c>
    </row>
    <row r="2538" hidden="1" customHeight="1" outlineLevel="2" spans="1:4">
      <c r="A2538" s="27">
        <v>45496</v>
      </c>
      <c r="B2538" s="1" t="s">
        <v>1650</v>
      </c>
      <c r="C2538" s="1" t="s">
        <v>19</v>
      </c>
      <c r="D2538" s="1">
        <v>1</v>
      </c>
    </row>
    <row r="2539" hidden="1" customHeight="1" outlineLevel="2" spans="1:10">
      <c r="A2539" s="27">
        <v>46022</v>
      </c>
      <c r="B2539" s="1" t="s">
        <v>1650</v>
      </c>
      <c r="C2539" s="1" t="s">
        <v>1452</v>
      </c>
      <c r="D2539" s="1">
        <f>E2539-F2539</f>
        <v>-1</v>
      </c>
      <c r="F2539" s="1">
        <v>1</v>
      </c>
      <c r="H2539" s="1" t="s">
        <v>38</v>
      </c>
      <c r="I2539" s="1" t="s">
        <v>39</v>
      </c>
      <c r="J2539" s="1" t="s">
        <v>39</v>
      </c>
    </row>
    <row r="2540" customHeight="1" outlineLevel="1" collapsed="1" spans="1:4">
      <c r="A2540" s="27"/>
      <c r="B2540" s="28" t="s">
        <v>1651</v>
      </c>
      <c r="D2540" s="1">
        <f>SUBTOTAL(9,D2538:D2539)</f>
        <v>0</v>
      </c>
    </row>
    <row r="2541" hidden="1" customHeight="1" outlineLevel="2" spans="1:7">
      <c r="A2541" s="27">
        <v>45558</v>
      </c>
      <c r="B2541" s="1" t="s">
        <v>1652</v>
      </c>
      <c r="C2541" s="1" t="s">
        <v>839</v>
      </c>
      <c r="D2541" s="1">
        <f>E2541-F2541</f>
        <v>36</v>
      </c>
      <c r="E2541" s="1">
        <v>36</v>
      </c>
      <c r="G2541" s="1" t="s">
        <v>1653</v>
      </c>
    </row>
    <row r="2542" hidden="1" customHeight="1" outlineLevel="2" spans="1:10">
      <c r="A2542" s="27">
        <v>45579</v>
      </c>
      <c r="B2542" s="1" t="s">
        <v>1652</v>
      </c>
      <c r="C2542" s="1" t="s">
        <v>839</v>
      </c>
      <c r="D2542" s="1">
        <f>E2542-F2542</f>
        <v>-6</v>
      </c>
      <c r="F2542" s="1">
        <v>6</v>
      </c>
      <c r="H2542" s="1" t="s">
        <v>38</v>
      </c>
      <c r="I2542" s="1" t="s">
        <v>154</v>
      </c>
      <c r="J2542" s="1" t="s">
        <v>89</v>
      </c>
    </row>
    <row r="2543" hidden="1" customHeight="1" outlineLevel="2" spans="1:10">
      <c r="A2543" s="27">
        <v>46016</v>
      </c>
      <c r="B2543" s="1" t="s">
        <v>1652</v>
      </c>
      <c r="C2543" s="1" t="s">
        <v>839</v>
      </c>
      <c r="D2543" s="1">
        <f>E2543-F2543</f>
        <v>-30</v>
      </c>
      <c r="F2543" s="1">
        <v>30</v>
      </c>
      <c r="H2543" s="1" t="s">
        <v>38</v>
      </c>
      <c r="I2543" s="1" t="s">
        <v>39</v>
      </c>
      <c r="J2543" s="1" t="s">
        <v>39</v>
      </c>
    </row>
    <row r="2544" customHeight="1" outlineLevel="1" collapsed="1" spans="1:4">
      <c r="A2544" s="27"/>
      <c r="B2544" s="28" t="s">
        <v>1654</v>
      </c>
      <c r="D2544" s="1">
        <f>SUBTOTAL(9,D2541:D2543)</f>
        <v>0</v>
      </c>
    </row>
    <row r="2545" hidden="1" customHeight="1" outlineLevel="2" spans="1:7">
      <c r="A2545" s="27">
        <v>45558</v>
      </c>
      <c r="B2545" s="1" t="s">
        <v>1655</v>
      </c>
      <c r="C2545" s="1" t="s">
        <v>839</v>
      </c>
      <c r="D2545" s="1">
        <f>E2545-F2545</f>
        <v>20</v>
      </c>
      <c r="E2545" s="1">
        <v>20</v>
      </c>
      <c r="G2545" s="1" t="s">
        <v>1653</v>
      </c>
    </row>
    <row r="2546" hidden="1" customHeight="1" outlineLevel="2" spans="1:10">
      <c r="A2546" s="27">
        <v>46016</v>
      </c>
      <c r="B2546" s="1" t="s">
        <v>1655</v>
      </c>
      <c r="C2546" s="1" t="s">
        <v>839</v>
      </c>
      <c r="D2546" s="1">
        <f>E2546-F2546</f>
        <v>-20</v>
      </c>
      <c r="F2546" s="1">
        <v>20</v>
      </c>
      <c r="H2546" s="1" t="s">
        <v>38</v>
      </c>
      <c r="I2546" s="1" t="s">
        <v>39</v>
      </c>
      <c r="J2546" s="1" t="s">
        <v>39</v>
      </c>
    </row>
    <row r="2547" customHeight="1" outlineLevel="1" collapsed="1" spans="1:4">
      <c r="A2547" s="27"/>
      <c r="B2547" s="28" t="s">
        <v>1656</v>
      </c>
      <c r="D2547" s="1">
        <f>SUBTOTAL(9,D2545:D2546)</f>
        <v>0</v>
      </c>
    </row>
    <row r="2548" hidden="1" customHeight="1" outlineLevel="2" spans="1:4">
      <c r="A2548" s="27">
        <v>45496</v>
      </c>
      <c r="B2548" s="1" t="s">
        <v>1657</v>
      </c>
      <c r="C2548" s="1" t="s">
        <v>1294</v>
      </c>
      <c r="D2548" s="1">
        <v>1</v>
      </c>
    </row>
    <row r="2549" hidden="1" customHeight="1" outlineLevel="2" spans="1:10">
      <c r="A2549" s="27">
        <v>45503</v>
      </c>
      <c r="B2549" s="1" t="s">
        <v>1657</v>
      </c>
      <c r="C2549" s="1" t="s">
        <v>1658</v>
      </c>
      <c r="D2549" s="1">
        <f>E2549-F2549</f>
        <v>-1</v>
      </c>
      <c r="F2549" s="1">
        <v>1</v>
      </c>
      <c r="H2549" s="1" t="s">
        <v>49</v>
      </c>
      <c r="I2549" s="1" t="s">
        <v>50</v>
      </c>
      <c r="J2549" s="1" t="s">
        <v>16</v>
      </c>
    </row>
    <row r="2550" customHeight="1" outlineLevel="1" collapsed="1" spans="1:4">
      <c r="A2550" s="27"/>
      <c r="B2550" s="28" t="s">
        <v>1659</v>
      </c>
      <c r="D2550" s="1">
        <f>SUBTOTAL(9,D2548:D2549)</f>
        <v>0</v>
      </c>
    </row>
    <row r="2551" hidden="1" customHeight="1" outlineLevel="2" spans="1:4">
      <c r="A2551" s="27">
        <v>45496</v>
      </c>
      <c r="B2551" s="1" t="s">
        <v>1660</v>
      </c>
      <c r="C2551" s="1" t="s">
        <v>19</v>
      </c>
      <c r="D2551" s="1">
        <v>1</v>
      </c>
    </row>
    <row r="2552" customHeight="1" outlineLevel="1" collapsed="1" spans="1:4">
      <c r="A2552" s="27"/>
      <c r="B2552" s="28" t="s">
        <v>1661</v>
      </c>
      <c r="D2552" s="1">
        <f>SUBTOTAL(9,D2551)</f>
        <v>1</v>
      </c>
    </row>
    <row r="2553" hidden="1" customHeight="1" outlineLevel="2" spans="1:4">
      <c r="A2553" s="27">
        <v>45496</v>
      </c>
      <c r="B2553" s="1" t="s">
        <v>1662</v>
      </c>
      <c r="C2553" s="1" t="s">
        <v>19</v>
      </c>
      <c r="D2553" s="1">
        <v>40</v>
      </c>
    </row>
    <row r="2554" hidden="1" customHeight="1" outlineLevel="2" spans="1:10">
      <c r="A2554" s="27">
        <v>45536</v>
      </c>
      <c r="B2554" s="1" t="s">
        <v>1662</v>
      </c>
      <c r="C2554" s="1" t="s">
        <v>19</v>
      </c>
      <c r="D2554" s="1">
        <f>E2554-F2554</f>
        <v>-40</v>
      </c>
      <c r="F2554" s="1">
        <v>40</v>
      </c>
      <c r="H2554" s="1" t="s">
        <v>690</v>
      </c>
      <c r="I2554" s="1" t="s">
        <v>157</v>
      </c>
      <c r="J2554" s="1" t="s">
        <v>89</v>
      </c>
    </row>
    <row r="2555" customHeight="1" outlineLevel="1" collapsed="1" spans="1:4">
      <c r="A2555" s="27"/>
      <c r="B2555" s="28" t="s">
        <v>1663</v>
      </c>
      <c r="D2555" s="1">
        <f>SUBTOTAL(9,D2553:D2554)</f>
        <v>0</v>
      </c>
    </row>
    <row r="2556" hidden="1" customHeight="1" outlineLevel="2" spans="1:4">
      <c r="A2556" s="27">
        <v>45496</v>
      </c>
      <c r="B2556" s="1" t="s">
        <v>1664</v>
      </c>
      <c r="C2556" s="1" t="s">
        <v>1452</v>
      </c>
      <c r="D2556" s="1">
        <v>2</v>
      </c>
    </row>
    <row r="2557" hidden="1" customHeight="1" outlineLevel="2" spans="1:10">
      <c r="A2557" s="27">
        <v>45585</v>
      </c>
      <c r="B2557" s="1" t="s">
        <v>1664</v>
      </c>
      <c r="C2557" s="1" t="s">
        <v>19</v>
      </c>
      <c r="D2557" s="1">
        <f>E2557-F2557</f>
        <v>-1</v>
      </c>
      <c r="F2557" s="1">
        <v>1</v>
      </c>
      <c r="H2557" s="1" t="s">
        <v>406</v>
      </c>
      <c r="I2557" s="1" t="s">
        <v>407</v>
      </c>
      <c r="J2557" s="1" t="s">
        <v>1264</v>
      </c>
    </row>
    <row r="2558" hidden="1" customHeight="1" outlineLevel="2" spans="1:10">
      <c r="A2558" s="27">
        <v>45585</v>
      </c>
      <c r="B2558" s="1" t="s">
        <v>1664</v>
      </c>
      <c r="C2558" s="1" t="s">
        <v>19</v>
      </c>
      <c r="D2558" s="1">
        <f>E2558-F2558</f>
        <v>-1</v>
      </c>
      <c r="F2558" s="1">
        <v>1</v>
      </c>
      <c r="H2558" s="1" t="s">
        <v>406</v>
      </c>
      <c r="I2558" s="1" t="s">
        <v>407</v>
      </c>
      <c r="J2558" s="1" t="s">
        <v>1665</v>
      </c>
    </row>
    <row r="2559" customHeight="1" outlineLevel="1" collapsed="1" spans="1:4">
      <c r="A2559" s="27"/>
      <c r="B2559" s="28" t="s">
        <v>1666</v>
      </c>
      <c r="D2559" s="1">
        <f>SUBTOTAL(9,D2556:D2558)</f>
        <v>0</v>
      </c>
    </row>
    <row r="2560" hidden="1" customHeight="1" outlineLevel="2" spans="1:7">
      <c r="A2560" s="27">
        <v>45574</v>
      </c>
      <c r="B2560" s="1" t="s">
        <v>1667</v>
      </c>
      <c r="C2560" s="1" t="s">
        <v>19</v>
      </c>
      <c r="D2560" s="1">
        <f>E2560-F2560</f>
        <v>1</v>
      </c>
      <c r="E2560" s="1">
        <v>1</v>
      </c>
      <c r="G2560" s="1" t="s">
        <v>61</v>
      </c>
    </row>
    <row r="2561" customHeight="1" outlineLevel="1" collapsed="1" spans="1:4">
      <c r="A2561" s="27"/>
      <c r="B2561" s="28" t="s">
        <v>1668</v>
      </c>
      <c r="D2561" s="1">
        <f>SUBTOTAL(9,D2560)</f>
        <v>1</v>
      </c>
    </row>
    <row r="2562" hidden="1" customHeight="1" outlineLevel="2" spans="1:4">
      <c r="A2562" s="27">
        <v>45496</v>
      </c>
      <c r="B2562" s="1" t="s">
        <v>1669</v>
      </c>
      <c r="C2562" s="1" t="s">
        <v>19</v>
      </c>
      <c r="D2562" s="1">
        <v>1</v>
      </c>
    </row>
    <row r="2563" hidden="1" customHeight="1" outlineLevel="2" spans="1:10">
      <c r="A2563" s="27">
        <v>45509</v>
      </c>
      <c r="B2563" s="1" t="s">
        <v>1669</v>
      </c>
      <c r="C2563" s="1" t="s">
        <v>19</v>
      </c>
      <c r="D2563" s="1">
        <f>E2563-F2563</f>
        <v>-1</v>
      </c>
      <c r="F2563" s="1">
        <v>1</v>
      </c>
      <c r="H2563" s="1" t="s">
        <v>62</v>
      </c>
      <c r="I2563" s="1" t="s">
        <v>88</v>
      </c>
      <c r="J2563" s="1" t="s">
        <v>89</v>
      </c>
    </row>
    <row r="2564" hidden="1" customHeight="1" outlineLevel="2" spans="1:7">
      <c r="A2564" s="27">
        <v>45511</v>
      </c>
      <c r="B2564" s="1" t="s">
        <v>1669</v>
      </c>
      <c r="C2564" s="1" t="s">
        <v>19</v>
      </c>
      <c r="D2564" s="1">
        <f>E2564-F2564</f>
        <v>1</v>
      </c>
      <c r="E2564" s="1">
        <v>1</v>
      </c>
      <c r="G2564" s="1" t="s">
        <v>61</v>
      </c>
    </row>
    <row r="2565" hidden="1" customHeight="1" outlineLevel="2" spans="1:10">
      <c r="A2565" s="27">
        <v>45512</v>
      </c>
      <c r="B2565" s="1" t="s">
        <v>1669</v>
      </c>
      <c r="C2565" s="1" t="s">
        <v>19</v>
      </c>
      <c r="D2565" s="1">
        <f>E2565-F2565</f>
        <v>-1</v>
      </c>
      <c r="F2565" s="1">
        <v>1</v>
      </c>
      <c r="H2565" s="1" t="s">
        <v>62</v>
      </c>
      <c r="I2565" s="1" t="s">
        <v>88</v>
      </c>
      <c r="J2565" s="1" t="s">
        <v>89</v>
      </c>
    </row>
    <row r="2566" customHeight="1" outlineLevel="1" collapsed="1" spans="1:4">
      <c r="A2566" s="27"/>
      <c r="B2566" s="28" t="s">
        <v>1670</v>
      </c>
      <c r="D2566" s="1">
        <f>SUBTOTAL(9,D2562:D2565)</f>
        <v>0</v>
      </c>
    </row>
    <row r="2567" hidden="1" customHeight="1" outlineLevel="2" spans="1:7">
      <c r="A2567" s="27">
        <v>45493</v>
      </c>
      <c r="B2567" s="1" t="s">
        <v>1671</v>
      </c>
      <c r="C2567" s="1" t="s">
        <v>19</v>
      </c>
      <c r="D2567" s="1">
        <f>E2567-F2567</f>
        <v>1</v>
      </c>
      <c r="E2567" s="1">
        <v>1</v>
      </c>
      <c r="G2567" s="1" t="s">
        <v>61</v>
      </c>
    </row>
    <row r="2568" hidden="1" customHeight="1" outlineLevel="2" spans="1:10">
      <c r="A2568" s="27">
        <v>45493</v>
      </c>
      <c r="B2568" s="1" t="s">
        <v>1671</v>
      </c>
      <c r="C2568" s="1" t="s">
        <v>19</v>
      </c>
      <c r="D2568" s="1">
        <f>E2568-F2568</f>
        <v>-1</v>
      </c>
      <c r="F2568" s="1">
        <v>1</v>
      </c>
      <c r="H2568" s="1" t="s">
        <v>62</v>
      </c>
      <c r="I2568" s="1" t="s">
        <v>88</v>
      </c>
      <c r="J2568" s="1" t="s">
        <v>890</v>
      </c>
    </row>
    <row r="2569" customHeight="1" outlineLevel="1" collapsed="1" spans="1:4">
      <c r="A2569" s="27"/>
      <c r="B2569" s="28" t="s">
        <v>1672</v>
      </c>
      <c r="D2569" s="1">
        <f>SUBTOTAL(9,D2567:D2568)</f>
        <v>0</v>
      </c>
    </row>
    <row r="2570" hidden="1" customHeight="1" outlineLevel="2" spans="1:4">
      <c r="A2570" s="27">
        <v>45496</v>
      </c>
      <c r="B2570" s="1" t="s">
        <v>1673</v>
      </c>
      <c r="C2570" s="1" t="s">
        <v>19</v>
      </c>
      <c r="D2570" s="1">
        <v>30</v>
      </c>
    </row>
    <row r="2571" hidden="1" customHeight="1" outlineLevel="2" spans="1:11">
      <c r="A2571" s="27">
        <v>45537</v>
      </c>
      <c r="B2571" s="1" t="s">
        <v>1673</v>
      </c>
      <c r="C2571" s="1" t="s">
        <v>19</v>
      </c>
      <c r="D2571" s="1">
        <f>E2571-F2571</f>
        <v>-21</v>
      </c>
      <c r="F2571" s="1">
        <v>21</v>
      </c>
      <c r="H2571" s="1" t="s">
        <v>62</v>
      </c>
      <c r="I2571" s="1" t="s">
        <v>88</v>
      </c>
      <c r="J2571" s="1" t="s">
        <v>89</v>
      </c>
      <c r="K2571" s="1" t="s">
        <v>1674</v>
      </c>
    </row>
    <row r="2572" hidden="1" customHeight="1" outlineLevel="2" spans="1:10">
      <c r="A2572" s="27">
        <v>45546</v>
      </c>
      <c r="B2572" s="1" t="s">
        <v>1673</v>
      </c>
      <c r="C2572" s="1" t="s">
        <v>19</v>
      </c>
      <c r="D2572" s="1">
        <f>E2572-F2572</f>
        <v>-9</v>
      </c>
      <c r="F2572" s="1">
        <v>9</v>
      </c>
      <c r="H2572" s="1" t="s">
        <v>62</v>
      </c>
      <c r="I2572" s="1" t="s">
        <v>88</v>
      </c>
      <c r="J2572" s="1" t="s">
        <v>89</v>
      </c>
    </row>
    <row r="2573" customHeight="1" outlineLevel="1" collapsed="1" spans="1:4">
      <c r="A2573" s="27"/>
      <c r="B2573" s="28" t="s">
        <v>1675</v>
      </c>
      <c r="D2573" s="1">
        <f>SUBTOTAL(9,D2570:D2572)</f>
        <v>0</v>
      </c>
    </row>
    <row r="2574" hidden="1" customHeight="1" outlineLevel="2" spans="1:4">
      <c r="A2574" s="27">
        <v>45496</v>
      </c>
      <c r="B2574" s="1" t="s">
        <v>1676</v>
      </c>
      <c r="C2574" s="1" t="s">
        <v>19</v>
      </c>
      <c r="D2574" s="1">
        <v>1</v>
      </c>
    </row>
    <row r="2575" hidden="1" customHeight="1" outlineLevel="2" spans="1:10">
      <c r="A2575" s="27">
        <v>45486</v>
      </c>
      <c r="B2575" s="1" t="s">
        <v>1676</v>
      </c>
      <c r="C2575" s="1" t="s">
        <v>19</v>
      </c>
      <c r="D2575" s="1">
        <f>E2575-F2575</f>
        <v>-1</v>
      </c>
      <c r="F2575" s="1">
        <v>1</v>
      </c>
      <c r="H2575" s="1" t="s">
        <v>62</v>
      </c>
      <c r="I2575" s="1" t="s">
        <v>887</v>
      </c>
      <c r="J2575" s="1" t="s">
        <v>1455</v>
      </c>
    </row>
    <row r="2576" customHeight="1" outlineLevel="1" collapsed="1" spans="1:4">
      <c r="A2576" s="27"/>
      <c r="B2576" s="28" t="s">
        <v>1677</v>
      </c>
      <c r="D2576" s="1">
        <f>SUBTOTAL(9,D2574:D2575)</f>
        <v>0</v>
      </c>
    </row>
    <row r="2577" hidden="1" customHeight="1" outlineLevel="2" spans="1:7">
      <c r="A2577" s="27">
        <v>45554</v>
      </c>
      <c r="B2577" s="1" t="s">
        <v>1678</v>
      </c>
      <c r="C2577" s="1" t="s">
        <v>19</v>
      </c>
      <c r="D2577" s="1">
        <f>E2577-F2577</f>
        <v>10</v>
      </c>
      <c r="E2577" s="1">
        <v>10</v>
      </c>
      <c r="G2577" s="1" t="s">
        <v>61</v>
      </c>
    </row>
    <row r="2578" hidden="1" customHeight="1" outlineLevel="2" spans="1:10">
      <c r="A2578" s="27">
        <v>45573</v>
      </c>
      <c r="B2578" s="1" t="s">
        <v>1678</v>
      </c>
      <c r="C2578" s="1" t="s">
        <v>19</v>
      </c>
      <c r="D2578" s="1">
        <f>E2578-F2578</f>
        <v>-6</v>
      </c>
      <c r="F2578" s="1">
        <v>6</v>
      </c>
      <c r="H2578" s="1" t="s">
        <v>62</v>
      </c>
      <c r="I2578" s="1" t="s">
        <v>88</v>
      </c>
      <c r="J2578" s="1" t="s">
        <v>89</v>
      </c>
    </row>
    <row r="2579" hidden="1" customHeight="1" outlineLevel="2" spans="1:10">
      <c r="A2579" s="27">
        <v>45595</v>
      </c>
      <c r="B2579" s="1" t="s">
        <v>1678</v>
      </c>
      <c r="C2579" s="1" t="s">
        <v>19</v>
      </c>
      <c r="D2579" s="1">
        <f>E2579-F2579</f>
        <v>-4</v>
      </c>
      <c r="F2579" s="1">
        <v>4</v>
      </c>
      <c r="H2579" s="1" t="s">
        <v>62</v>
      </c>
      <c r="I2579" s="1" t="s">
        <v>88</v>
      </c>
      <c r="J2579" s="1" t="s">
        <v>89</v>
      </c>
    </row>
    <row r="2580" customHeight="1" outlineLevel="1" collapsed="1" spans="1:4">
      <c r="A2580" s="27"/>
      <c r="B2580" s="28" t="s">
        <v>1679</v>
      </c>
      <c r="D2580" s="1">
        <f>SUBTOTAL(9,D2577:D2579)</f>
        <v>0</v>
      </c>
    </row>
    <row r="2581" hidden="1" customHeight="1" outlineLevel="2" spans="1:4">
      <c r="A2581" s="27">
        <v>45496</v>
      </c>
      <c r="B2581" s="1" t="s">
        <v>1680</v>
      </c>
      <c r="C2581" s="1" t="s">
        <v>19</v>
      </c>
      <c r="D2581" s="1">
        <v>1</v>
      </c>
    </row>
    <row r="2582" hidden="1" customHeight="1" outlineLevel="2" spans="1:7">
      <c r="A2582" s="27">
        <v>45529</v>
      </c>
      <c r="B2582" s="1" t="s">
        <v>1680</v>
      </c>
      <c r="C2582" s="1" t="s">
        <v>19</v>
      </c>
      <c r="D2582" s="1">
        <f t="shared" ref="D2582:D2587" si="30">E2582-F2582</f>
        <v>10</v>
      </c>
      <c r="E2582" s="1">
        <v>10</v>
      </c>
      <c r="G2582" s="1" t="s">
        <v>61</v>
      </c>
    </row>
    <row r="2583" hidden="1" customHeight="1" outlineLevel="2" spans="1:10">
      <c r="A2583" s="27">
        <v>45535</v>
      </c>
      <c r="B2583" s="1" t="s">
        <v>1680</v>
      </c>
      <c r="C2583" s="1" t="s">
        <v>19</v>
      </c>
      <c r="D2583" s="1">
        <f t="shared" si="30"/>
        <v>-4</v>
      </c>
      <c r="F2583" s="1">
        <v>4</v>
      </c>
      <c r="H2583" s="1" t="s">
        <v>62</v>
      </c>
      <c r="I2583" s="1" t="s">
        <v>88</v>
      </c>
      <c r="J2583" s="1" t="s">
        <v>89</v>
      </c>
    </row>
    <row r="2584" hidden="1" customHeight="1" outlineLevel="2" spans="1:7">
      <c r="A2584" s="27">
        <v>45554</v>
      </c>
      <c r="B2584" s="1" t="s">
        <v>1680</v>
      </c>
      <c r="C2584" s="1" t="s">
        <v>19</v>
      </c>
      <c r="D2584" s="1">
        <f t="shared" si="30"/>
        <v>6</v>
      </c>
      <c r="E2584" s="1">
        <v>6</v>
      </c>
      <c r="G2584" s="1" t="s">
        <v>61</v>
      </c>
    </row>
    <row r="2585" hidden="1" customHeight="1" outlineLevel="2" spans="1:10">
      <c r="A2585" s="27">
        <v>45559</v>
      </c>
      <c r="B2585" s="1" t="s">
        <v>1680</v>
      </c>
      <c r="C2585" s="1" t="s">
        <v>19</v>
      </c>
      <c r="D2585" s="1">
        <f t="shared" si="30"/>
        <v>-6</v>
      </c>
      <c r="F2585" s="1">
        <v>6</v>
      </c>
      <c r="H2585" s="1" t="s">
        <v>62</v>
      </c>
      <c r="I2585" s="1" t="s">
        <v>88</v>
      </c>
      <c r="J2585" s="1" t="s">
        <v>89</v>
      </c>
    </row>
    <row r="2586" hidden="1" customHeight="1" outlineLevel="2" spans="1:10">
      <c r="A2586" s="27">
        <v>45623</v>
      </c>
      <c r="B2586" s="1" t="s">
        <v>1680</v>
      </c>
      <c r="C2586" s="1" t="s">
        <v>19</v>
      </c>
      <c r="D2586" s="1">
        <f t="shared" si="30"/>
        <v>-1</v>
      </c>
      <c r="F2586" s="1">
        <v>1</v>
      </c>
      <c r="H2586" s="1" t="s">
        <v>62</v>
      </c>
      <c r="I2586" s="1" t="s">
        <v>92</v>
      </c>
      <c r="J2586" s="1" t="s">
        <v>89</v>
      </c>
    </row>
    <row r="2587" hidden="1" customHeight="1" outlineLevel="2" spans="1:10">
      <c r="A2587" s="27">
        <v>46022</v>
      </c>
      <c r="B2587" s="1" t="s">
        <v>1680</v>
      </c>
      <c r="C2587" s="1" t="s">
        <v>19</v>
      </c>
      <c r="D2587" s="1">
        <f t="shared" si="30"/>
        <v>-6</v>
      </c>
      <c r="F2587" s="1">
        <v>6</v>
      </c>
      <c r="H2587" s="1" t="s">
        <v>38</v>
      </c>
      <c r="I2587" s="1" t="s">
        <v>39</v>
      </c>
      <c r="J2587" s="1" t="s">
        <v>39</v>
      </c>
    </row>
    <row r="2588" customHeight="1" outlineLevel="1" collapsed="1" spans="1:4">
      <c r="A2588" s="27"/>
      <c r="B2588" s="28" t="s">
        <v>1681</v>
      </c>
      <c r="D2588" s="1">
        <f>SUBTOTAL(9,D2581:D2587)</f>
        <v>0</v>
      </c>
    </row>
    <row r="2589" hidden="1" customHeight="1" outlineLevel="2" spans="1:4">
      <c r="A2589" s="27">
        <v>45496</v>
      </c>
      <c r="B2589" s="1" t="s">
        <v>1682</v>
      </c>
      <c r="C2589" s="1" t="s">
        <v>19</v>
      </c>
      <c r="D2589" s="1">
        <v>2</v>
      </c>
    </row>
    <row r="2590" hidden="1" customHeight="1" outlineLevel="2" spans="1:7">
      <c r="A2590" s="27">
        <v>45554</v>
      </c>
      <c r="B2590" s="1" t="s">
        <v>1682</v>
      </c>
      <c r="C2590" s="1" t="s">
        <v>19</v>
      </c>
      <c r="D2590" s="1">
        <f>E2590-F2590</f>
        <v>2</v>
      </c>
      <c r="E2590" s="1">
        <v>2</v>
      </c>
      <c r="G2590" s="1" t="s">
        <v>61</v>
      </c>
    </row>
    <row r="2591" hidden="1" customHeight="1" outlineLevel="2" spans="1:10">
      <c r="A2591" s="27">
        <v>45580</v>
      </c>
      <c r="B2591" s="1" t="s">
        <v>1682</v>
      </c>
      <c r="C2591" s="1" t="s">
        <v>19</v>
      </c>
      <c r="D2591" s="1">
        <f>E2591-F2591</f>
        <v>-1</v>
      </c>
      <c r="F2591" s="1">
        <v>1</v>
      </c>
      <c r="H2591" s="1" t="s">
        <v>62</v>
      </c>
      <c r="I2591" s="1" t="s">
        <v>88</v>
      </c>
      <c r="J2591" s="1" t="s">
        <v>89</v>
      </c>
    </row>
    <row r="2592" hidden="1" customHeight="1" outlineLevel="2" spans="1:10">
      <c r="A2592" s="27">
        <v>46022</v>
      </c>
      <c r="B2592" s="1" t="s">
        <v>1682</v>
      </c>
      <c r="C2592" s="1" t="s">
        <v>19</v>
      </c>
      <c r="D2592" s="1">
        <f>E2592-F2592</f>
        <v>-3</v>
      </c>
      <c r="F2592" s="1">
        <v>3</v>
      </c>
      <c r="H2592" s="1" t="s">
        <v>38</v>
      </c>
      <c r="I2592" s="1" t="s">
        <v>39</v>
      </c>
      <c r="J2592" s="1" t="s">
        <v>39</v>
      </c>
    </row>
    <row r="2593" customHeight="1" outlineLevel="1" collapsed="1" spans="1:4">
      <c r="A2593" s="27"/>
      <c r="B2593" s="28" t="s">
        <v>1683</v>
      </c>
      <c r="D2593" s="1">
        <f>SUBTOTAL(9,D2589:D2592)</f>
        <v>0</v>
      </c>
    </row>
    <row r="2594" hidden="1" customHeight="1" outlineLevel="2" spans="1:10">
      <c r="A2594" s="27">
        <v>45534</v>
      </c>
      <c r="B2594" s="1" t="s">
        <v>1684</v>
      </c>
      <c r="C2594" s="1" t="s">
        <v>19</v>
      </c>
      <c r="D2594" s="1">
        <f t="shared" ref="D2594:D2604" si="31">E2594-F2594</f>
        <v>-18</v>
      </c>
      <c r="F2594" s="1">
        <v>18</v>
      </c>
      <c r="H2594" s="1" t="s">
        <v>62</v>
      </c>
      <c r="I2594" s="1" t="s">
        <v>88</v>
      </c>
      <c r="J2594" s="1" t="s">
        <v>89</v>
      </c>
    </row>
    <row r="2595" hidden="1" customHeight="1" outlineLevel="2" spans="1:10">
      <c r="A2595" s="27">
        <v>45537</v>
      </c>
      <c r="B2595" s="1" t="s">
        <v>1684</v>
      </c>
      <c r="C2595" s="1" t="s">
        <v>19</v>
      </c>
      <c r="D2595" s="1">
        <f t="shared" si="31"/>
        <v>-60</v>
      </c>
      <c r="F2595" s="1">
        <v>60</v>
      </c>
      <c r="H2595" s="1" t="s">
        <v>62</v>
      </c>
      <c r="I2595" s="1" t="s">
        <v>88</v>
      </c>
      <c r="J2595" s="1" t="s">
        <v>89</v>
      </c>
    </row>
    <row r="2596" hidden="1" customHeight="1" outlineLevel="2" spans="1:7">
      <c r="A2596" s="27">
        <v>45535</v>
      </c>
      <c r="B2596" s="1" t="s">
        <v>1684</v>
      </c>
      <c r="C2596" s="1" t="s">
        <v>19</v>
      </c>
      <c r="D2596" s="1">
        <f t="shared" si="31"/>
        <v>64</v>
      </c>
      <c r="E2596" s="1">
        <v>64</v>
      </c>
      <c r="G2596" s="1" t="s">
        <v>61</v>
      </c>
    </row>
    <row r="2597" hidden="1" customHeight="1" outlineLevel="2" spans="1:7">
      <c r="A2597" s="27">
        <v>45536</v>
      </c>
      <c r="B2597" s="1" t="s">
        <v>1684</v>
      </c>
      <c r="C2597" s="1" t="s">
        <v>19</v>
      </c>
      <c r="D2597" s="1">
        <f t="shared" si="31"/>
        <v>150</v>
      </c>
      <c r="E2597" s="1">
        <v>150</v>
      </c>
      <c r="G2597" s="1" t="s">
        <v>61</v>
      </c>
    </row>
    <row r="2598" hidden="1" customHeight="1" outlineLevel="2" spans="1:7">
      <c r="A2598" s="27">
        <v>45531</v>
      </c>
      <c r="B2598" s="1" t="s">
        <v>1684</v>
      </c>
      <c r="C2598" s="1" t="s">
        <v>19</v>
      </c>
      <c r="D2598" s="1">
        <f t="shared" si="31"/>
        <v>40</v>
      </c>
      <c r="E2598" s="1">
        <v>40</v>
      </c>
      <c r="G2598" s="1" t="s">
        <v>61</v>
      </c>
    </row>
    <row r="2599" hidden="1" customHeight="1" outlineLevel="2" spans="1:10">
      <c r="A2599" s="27">
        <v>45538</v>
      </c>
      <c r="B2599" s="1" t="s">
        <v>1684</v>
      </c>
      <c r="C2599" s="1" t="s">
        <v>19</v>
      </c>
      <c r="D2599" s="1">
        <f t="shared" si="31"/>
        <v>-18</v>
      </c>
      <c r="F2599" s="1">
        <v>18</v>
      </c>
      <c r="H2599" s="1" t="s">
        <v>62</v>
      </c>
      <c r="I2599" s="1" t="s">
        <v>88</v>
      </c>
      <c r="J2599" s="1" t="s">
        <v>89</v>
      </c>
    </row>
    <row r="2600" hidden="1" customHeight="1" outlineLevel="2" spans="1:7">
      <c r="A2600" s="27">
        <v>45539</v>
      </c>
      <c r="B2600" s="1" t="s">
        <v>1684</v>
      </c>
      <c r="C2600" s="1" t="s">
        <v>19</v>
      </c>
      <c r="D2600" s="1">
        <f t="shared" si="31"/>
        <v>10</v>
      </c>
      <c r="E2600" s="1">
        <v>10</v>
      </c>
      <c r="G2600" s="1" t="s">
        <v>61</v>
      </c>
    </row>
    <row r="2601" hidden="1" customHeight="1" outlineLevel="2" spans="1:7">
      <c r="A2601" s="27">
        <v>45538</v>
      </c>
      <c r="B2601" s="1" t="s">
        <v>1684</v>
      </c>
      <c r="C2601" s="1" t="s">
        <v>19</v>
      </c>
      <c r="D2601" s="1">
        <f t="shared" si="31"/>
        <v>186</v>
      </c>
      <c r="E2601" s="1">
        <v>186</v>
      </c>
      <c r="G2601" s="1" t="s">
        <v>61</v>
      </c>
    </row>
    <row r="2602" hidden="1" customHeight="1" outlineLevel="2" spans="1:10">
      <c r="A2602" s="27">
        <v>45540</v>
      </c>
      <c r="B2602" s="1" t="s">
        <v>1684</v>
      </c>
      <c r="C2602" s="1" t="s">
        <v>19</v>
      </c>
      <c r="D2602" s="1">
        <f t="shared" si="31"/>
        <v>-3</v>
      </c>
      <c r="F2602" s="1">
        <v>3</v>
      </c>
      <c r="H2602" s="1" t="s">
        <v>732</v>
      </c>
      <c r="I2602" s="1" t="s">
        <v>732</v>
      </c>
      <c r="J2602" s="1" t="s">
        <v>516</v>
      </c>
    </row>
    <row r="2603" hidden="1" customHeight="1" outlineLevel="2" spans="1:10">
      <c r="A2603" s="27">
        <v>45542</v>
      </c>
      <c r="B2603" s="1" t="s">
        <v>1684</v>
      </c>
      <c r="C2603" s="1" t="s">
        <v>19</v>
      </c>
      <c r="D2603" s="1">
        <f t="shared" si="31"/>
        <v>-2</v>
      </c>
      <c r="F2603" s="1">
        <v>2</v>
      </c>
      <c r="H2603" s="1" t="s">
        <v>732</v>
      </c>
      <c r="I2603" s="1" t="s">
        <v>739</v>
      </c>
      <c r="J2603" s="1" t="s">
        <v>731</v>
      </c>
    </row>
    <row r="2604" hidden="1" customHeight="1" outlineLevel="2" spans="1:10">
      <c r="A2604" s="27">
        <v>46016</v>
      </c>
      <c r="B2604" s="1" t="s">
        <v>1684</v>
      </c>
      <c r="C2604" s="1" t="s">
        <v>19</v>
      </c>
      <c r="D2604" s="1">
        <f t="shared" si="31"/>
        <v>-349</v>
      </c>
      <c r="F2604" s="1">
        <v>349</v>
      </c>
      <c r="H2604" s="1" t="s">
        <v>38</v>
      </c>
      <c r="I2604" s="1" t="s">
        <v>39</v>
      </c>
      <c r="J2604" s="1" t="s">
        <v>39</v>
      </c>
    </row>
    <row r="2605" customHeight="1" outlineLevel="1" collapsed="1" spans="1:4">
      <c r="A2605" s="27"/>
      <c r="B2605" s="28" t="s">
        <v>1685</v>
      </c>
      <c r="D2605" s="1">
        <f>SUBTOTAL(9,D2594:D2604)</f>
        <v>0</v>
      </c>
    </row>
    <row r="2606" hidden="1" customHeight="1" outlineLevel="2" spans="1:10">
      <c r="A2606" s="27">
        <v>45505</v>
      </c>
      <c r="B2606" s="1" t="s">
        <v>1686</v>
      </c>
      <c r="C2606" s="1" t="s">
        <v>19</v>
      </c>
      <c r="D2606" s="1">
        <f>E2606-F2606</f>
        <v>-4</v>
      </c>
      <c r="F2606" s="1">
        <v>4</v>
      </c>
      <c r="H2606" s="1" t="s">
        <v>62</v>
      </c>
      <c r="I2606" s="1" t="s">
        <v>88</v>
      </c>
      <c r="J2606" s="1" t="s">
        <v>89</v>
      </c>
    </row>
    <row r="2607" hidden="1" customHeight="1" outlineLevel="2" spans="1:7">
      <c r="A2607" s="27">
        <v>45505</v>
      </c>
      <c r="B2607" s="1" t="s">
        <v>1686</v>
      </c>
      <c r="C2607" s="1" t="s">
        <v>19</v>
      </c>
      <c r="D2607" s="1">
        <f>E2607-F2607</f>
        <v>4</v>
      </c>
      <c r="E2607" s="1">
        <v>4</v>
      </c>
      <c r="G2607" s="1" t="s">
        <v>61</v>
      </c>
    </row>
    <row r="2608" customHeight="1" outlineLevel="1" collapsed="1" spans="1:4">
      <c r="A2608" s="27"/>
      <c r="B2608" s="28" t="s">
        <v>1687</v>
      </c>
      <c r="D2608" s="1">
        <f>SUBTOTAL(9,D2606:D2607)</f>
        <v>0</v>
      </c>
    </row>
    <row r="2609" hidden="1" customHeight="1" outlineLevel="2" spans="1:7">
      <c r="A2609" s="27">
        <v>45516</v>
      </c>
      <c r="B2609" s="1" t="s">
        <v>1688</v>
      </c>
      <c r="C2609" s="1" t="s">
        <v>19</v>
      </c>
      <c r="D2609" s="1">
        <f>E2609-F2609</f>
        <v>10</v>
      </c>
      <c r="E2609" s="1">
        <v>10</v>
      </c>
      <c r="G2609" s="1" t="s">
        <v>13</v>
      </c>
    </row>
    <row r="2610" hidden="1" customHeight="1" outlineLevel="2" spans="1:10">
      <c r="A2610" s="27">
        <v>45517</v>
      </c>
      <c r="B2610" s="1" t="s">
        <v>1688</v>
      </c>
      <c r="C2610" s="1" t="s">
        <v>19</v>
      </c>
      <c r="D2610" s="1">
        <f>E2610-F2610</f>
        <v>-10</v>
      </c>
      <c r="F2610" s="1">
        <v>10</v>
      </c>
      <c r="H2610" s="1" t="s">
        <v>62</v>
      </c>
      <c r="I2610" s="1" t="s">
        <v>88</v>
      </c>
      <c r="J2610" s="1" t="s">
        <v>89</v>
      </c>
    </row>
    <row r="2611" customHeight="1" outlineLevel="1" collapsed="1" spans="1:4">
      <c r="A2611" s="27"/>
      <c r="B2611" s="28" t="s">
        <v>1689</v>
      </c>
      <c r="D2611" s="1">
        <f>SUBTOTAL(9,D2609:D2610)</f>
        <v>0</v>
      </c>
    </row>
    <row r="2612" hidden="1" customHeight="1" outlineLevel="2" spans="1:7">
      <c r="A2612" s="27">
        <v>45493</v>
      </c>
      <c r="B2612" s="1" t="s">
        <v>1690</v>
      </c>
      <c r="C2612" s="1" t="s">
        <v>19</v>
      </c>
      <c r="D2612" s="1">
        <f>E2612-F2612</f>
        <v>2</v>
      </c>
      <c r="E2612" s="1">
        <v>2</v>
      </c>
      <c r="G2612" s="1" t="s">
        <v>61</v>
      </c>
    </row>
    <row r="2613" hidden="1" customHeight="1" outlineLevel="2" spans="1:10">
      <c r="A2613" s="27">
        <v>45493</v>
      </c>
      <c r="B2613" s="1" t="s">
        <v>1690</v>
      </c>
      <c r="C2613" s="1" t="s">
        <v>19</v>
      </c>
      <c r="D2613" s="1">
        <f>E2613-F2613</f>
        <v>-2</v>
      </c>
      <c r="F2613" s="1">
        <v>2</v>
      </c>
      <c r="H2613" s="1" t="s">
        <v>62</v>
      </c>
      <c r="I2613" s="1" t="s">
        <v>88</v>
      </c>
      <c r="J2613" s="1" t="s">
        <v>890</v>
      </c>
    </row>
    <row r="2614" customHeight="1" outlineLevel="1" collapsed="1" spans="1:4">
      <c r="A2614" s="27"/>
      <c r="B2614" s="28" t="s">
        <v>1691</v>
      </c>
      <c r="D2614" s="1">
        <f>SUBTOTAL(9,D2612:D2613)</f>
        <v>0</v>
      </c>
    </row>
    <row r="2615" hidden="1" customHeight="1" outlineLevel="2" spans="1:10">
      <c r="A2615" s="27">
        <v>45499</v>
      </c>
      <c r="B2615" s="1" t="s">
        <v>1692</v>
      </c>
      <c r="C2615" s="1" t="s">
        <v>19</v>
      </c>
      <c r="D2615" s="1">
        <f>E2615-F2615</f>
        <v>-20</v>
      </c>
      <c r="F2615" s="1">
        <v>20</v>
      </c>
      <c r="H2615" s="1" t="s">
        <v>62</v>
      </c>
      <c r="I2615" s="1" t="s">
        <v>88</v>
      </c>
      <c r="J2615" s="1" t="s">
        <v>89</v>
      </c>
    </row>
    <row r="2616" hidden="1" customHeight="1" outlineLevel="2" spans="1:7">
      <c r="A2616" s="27">
        <v>45496</v>
      </c>
      <c r="B2616" s="1" t="s">
        <v>1692</v>
      </c>
      <c r="C2616" s="1" t="s">
        <v>19</v>
      </c>
      <c r="D2616" s="1">
        <f>E2616-F2616</f>
        <v>20</v>
      </c>
      <c r="E2616" s="1">
        <v>20</v>
      </c>
      <c r="G2616" s="1" t="s">
        <v>61</v>
      </c>
    </row>
    <row r="2617" customHeight="1" outlineLevel="1" collapsed="1" spans="1:4">
      <c r="A2617" s="27"/>
      <c r="B2617" s="28" t="s">
        <v>1693</v>
      </c>
      <c r="D2617" s="1">
        <f>SUBTOTAL(9,D2615:D2616)</f>
        <v>0</v>
      </c>
    </row>
    <row r="2618" hidden="1" customHeight="1" outlineLevel="2" spans="1:7">
      <c r="A2618" s="27">
        <v>45496</v>
      </c>
      <c r="B2618" s="1" t="s">
        <v>1694</v>
      </c>
      <c r="C2618" s="1" t="s">
        <v>19</v>
      </c>
      <c r="D2618" s="1">
        <f>E2618-F2618</f>
        <v>6</v>
      </c>
      <c r="E2618" s="1">
        <v>6</v>
      </c>
      <c r="G2618" s="1" t="s">
        <v>61</v>
      </c>
    </row>
    <row r="2619" hidden="1" customHeight="1" outlineLevel="2" spans="1:10">
      <c r="A2619" s="27">
        <v>45502</v>
      </c>
      <c r="B2619" s="1" t="s">
        <v>1694</v>
      </c>
      <c r="C2619" s="1" t="s">
        <v>19</v>
      </c>
      <c r="D2619" s="1">
        <f>E2619-F2619</f>
        <v>-6</v>
      </c>
      <c r="F2619" s="1">
        <v>6</v>
      </c>
      <c r="H2619" s="1" t="s">
        <v>62</v>
      </c>
      <c r="I2619" s="1" t="s">
        <v>88</v>
      </c>
      <c r="J2619" s="1" t="s">
        <v>89</v>
      </c>
    </row>
    <row r="2620" customHeight="1" outlineLevel="1" collapsed="1" spans="1:4">
      <c r="A2620" s="27"/>
      <c r="B2620" s="28" t="s">
        <v>1695</v>
      </c>
      <c r="D2620" s="1">
        <f>SUBTOTAL(9,D2618:D2619)</f>
        <v>0</v>
      </c>
    </row>
    <row r="2621" hidden="1" customHeight="1" outlineLevel="2" spans="1:4">
      <c r="A2621" s="27">
        <v>45496</v>
      </c>
      <c r="B2621" s="1" t="s">
        <v>1696</v>
      </c>
      <c r="C2621" s="1" t="s">
        <v>28</v>
      </c>
      <c r="D2621" s="1">
        <v>2</v>
      </c>
    </row>
    <row r="2622" hidden="1" customHeight="1" outlineLevel="2" spans="1:10">
      <c r="A2622" s="27">
        <v>45636</v>
      </c>
      <c r="B2622" s="1" t="s">
        <v>1696</v>
      </c>
      <c r="C2622" s="1" t="s">
        <v>28</v>
      </c>
      <c r="D2622" s="1">
        <f>E2622-F2622</f>
        <v>-2</v>
      </c>
      <c r="F2622" s="1">
        <v>2</v>
      </c>
      <c r="H2622" s="1" t="s">
        <v>158</v>
      </c>
      <c r="I2622" s="1" t="s">
        <v>157</v>
      </c>
      <c r="J2622" s="1" t="s">
        <v>89</v>
      </c>
    </row>
    <row r="2623" customHeight="1" outlineLevel="1" collapsed="1" spans="1:4">
      <c r="A2623" s="27"/>
      <c r="B2623" s="28" t="s">
        <v>1697</v>
      </c>
      <c r="D2623" s="1">
        <f>SUBTOTAL(9,D2621:D2622)</f>
        <v>0</v>
      </c>
    </row>
    <row r="2624" hidden="1" customHeight="1" outlineLevel="2" spans="1:4">
      <c r="A2624" s="27">
        <v>45496</v>
      </c>
      <c r="B2624" s="1" t="s">
        <v>1698</v>
      </c>
      <c r="C2624" s="1" t="s">
        <v>768</v>
      </c>
      <c r="D2624" s="1">
        <v>100</v>
      </c>
    </row>
    <row r="2625" hidden="1" customHeight="1" outlineLevel="2" spans="1:10">
      <c r="A2625" s="27">
        <v>45586</v>
      </c>
      <c r="B2625" s="1" t="s">
        <v>1698</v>
      </c>
      <c r="C2625" s="1" t="s">
        <v>1273</v>
      </c>
      <c r="D2625" s="1">
        <f>E2625-F2625</f>
        <v>-100</v>
      </c>
      <c r="F2625" s="1">
        <v>100</v>
      </c>
      <c r="H2625" s="1" t="s">
        <v>406</v>
      </c>
      <c r="I2625" s="1" t="s">
        <v>154</v>
      </c>
      <c r="J2625" s="1" t="s">
        <v>1699</v>
      </c>
    </row>
    <row r="2626" customHeight="1" outlineLevel="1" collapsed="1" spans="1:4">
      <c r="A2626" s="27"/>
      <c r="B2626" s="28" t="s">
        <v>1700</v>
      </c>
      <c r="D2626" s="1">
        <f>SUBTOTAL(9,D2624:D2625)</f>
        <v>0</v>
      </c>
    </row>
    <row r="2627" hidden="1" customHeight="1" outlineLevel="2" spans="1:10">
      <c r="A2627" s="27">
        <v>45537</v>
      </c>
      <c r="B2627" s="1" t="s">
        <v>1701</v>
      </c>
      <c r="C2627" s="1" t="s">
        <v>19</v>
      </c>
      <c r="D2627" s="1">
        <f>E2627-F2627</f>
        <v>-10</v>
      </c>
      <c r="F2627" s="1">
        <v>10</v>
      </c>
      <c r="H2627" s="1" t="s">
        <v>62</v>
      </c>
      <c r="I2627" s="1" t="s">
        <v>88</v>
      </c>
      <c r="J2627" s="1" t="s">
        <v>89</v>
      </c>
    </row>
    <row r="2628" hidden="1" customHeight="1" outlineLevel="2" spans="1:7">
      <c r="A2628" s="27">
        <v>45531</v>
      </c>
      <c r="B2628" s="1" t="s">
        <v>1701</v>
      </c>
      <c r="C2628" s="1" t="s">
        <v>19</v>
      </c>
      <c r="D2628" s="1">
        <f>E2628-F2628</f>
        <v>1000</v>
      </c>
      <c r="E2628" s="1">
        <v>1000</v>
      </c>
      <c r="G2628" s="1" t="s">
        <v>61</v>
      </c>
    </row>
    <row r="2629" hidden="1" customHeight="1" outlineLevel="2" spans="1:10">
      <c r="A2629" s="27">
        <v>46014</v>
      </c>
      <c r="B2629" s="1" t="s">
        <v>1701</v>
      </c>
      <c r="C2629" s="1" t="s">
        <v>19</v>
      </c>
      <c r="D2629" s="1">
        <f>E2629-F2629</f>
        <v>-200</v>
      </c>
      <c r="F2629" s="1">
        <v>200</v>
      </c>
      <c r="H2629" s="1" t="s">
        <v>38</v>
      </c>
      <c r="I2629" s="1" t="s">
        <v>154</v>
      </c>
      <c r="J2629" s="1" t="s">
        <v>89</v>
      </c>
    </row>
    <row r="2630" customHeight="1" outlineLevel="1" collapsed="1" spans="1:4">
      <c r="A2630" s="27"/>
      <c r="B2630" s="28" t="s">
        <v>1702</v>
      </c>
      <c r="D2630" s="1">
        <f>SUBTOTAL(9,D2627:D2629)</f>
        <v>790</v>
      </c>
    </row>
    <row r="2631" hidden="1" customHeight="1" outlineLevel="2" spans="1:4">
      <c r="A2631" s="27">
        <v>45496</v>
      </c>
      <c r="B2631" s="1" t="s">
        <v>1703</v>
      </c>
      <c r="C2631" s="1" t="s">
        <v>19</v>
      </c>
      <c r="D2631" s="1">
        <v>16</v>
      </c>
    </row>
    <row r="2632" hidden="1" customHeight="1" outlineLevel="2" spans="1:4">
      <c r="A2632" s="27">
        <v>45496</v>
      </c>
      <c r="B2632" s="1" t="s">
        <v>1703</v>
      </c>
      <c r="C2632" s="1" t="s">
        <v>19</v>
      </c>
      <c r="D2632" s="1">
        <v>38</v>
      </c>
    </row>
    <row r="2633" hidden="1" customHeight="1" outlineLevel="2" spans="1:10">
      <c r="A2633" s="27">
        <v>45533</v>
      </c>
      <c r="B2633" s="1" t="s">
        <v>1703</v>
      </c>
      <c r="C2633" s="1" t="s">
        <v>19</v>
      </c>
      <c r="D2633" s="1">
        <f>E2633-F2633</f>
        <v>-20</v>
      </c>
      <c r="F2633" s="1">
        <v>20</v>
      </c>
      <c r="H2633" s="1" t="s">
        <v>690</v>
      </c>
      <c r="I2633" s="1" t="s">
        <v>157</v>
      </c>
      <c r="J2633" s="1" t="s">
        <v>89</v>
      </c>
    </row>
    <row r="2634" hidden="1" customHeight="1" outlineLevel="2" spans="1:7">
      <c r="A2634" s="27">
        <v>45531</v>
      </c>
      <c r="B2634" s="1" t="s">
        <v>1703</v>
      </c>
      <c r="C2634" s="1" t="s">
        <v>19</v>
      </c>
      <c r="D2634" s="1">
        <f>E2634-F2634</f>
        <v>100</v>
      </c>
      <c r="E2634" s="1">
        <v>100</v>
      </c>
      <c r="G2634" s="1" t="s">
        <v>61</v>
      </c>
    </row>
    <row r="2635" hidden="1" customHeight="1" outlineLevel="2" spans="1:10">
      <c r="A2635" s="27">
        <v>45555</v>
      </c>
      <c r="B2635" s="1" t="s">
        <v>1703</v>
      </c>
      <c r="C2635" s="1" t="s">
        <v>19</v>
      </c>
      <c r="D2635" s="1">
        <f>E2635-F2635</f>
        <v>-80</v>
      </c>
      <c r="F2635" s="1">
        <v>80</v>
      </c>
      <c r="H2635" s="1" t="s">
        <v>828</v>
      </c>
      <c r="I2635" s="1" t="s">
        <v>157</v>
      </c>
      <c r="J2635" s="1" t="s">
        <v>89</v>
      </c>
    </row>
    <row r="2636" hidden="1" customHeight="1" outlineLevel="2" spans="1:10">
      <c r="A2636" s="27">
        <v>45574</v>
      </c>
      <c r="B2636" s="1" t="s">
        <v>1703</v>
      </c>
      <c r="C2636" s="1" t="s">
        <v>19</v>
      </c>
      <c r="D2636" s="1">
        <f>E2636-F2636</f>
        <v>-16</v>
      </c>
      <c r="F2636" s="1">
        <v>16</v>
      </c>
      <c r="H2636" s="1" t="s">
        <v>14</v>
      </c>
      <c r="I2636" s="1" t="s">
        <v>15</v>
      </c>
      <c r="J2636" s="1" t="s">
        <v>29</v>
      </c>
    </row>
    <row r="2637" hidden="1" customHeight="1" outlineLevel="2" spans="1:10">
      <c r="A2637" s="27">
        <v>46022</v>
      </c>
      <c r="B2637" s="1" t="s">
        <v>1703</v>
      </c>
      <c r="C2637" s="1" t="s">
        <v>19</v>
      </c>
      <c r="D2637" s="1">
        <f>E2637-F2637</f>
        <v>-38</v>
      </c>
      <c r="F2637" s="1">
        <v>38</v>
      </c>
      <c r="H2637" s="1" t="s">
        <v>38</v>
      </c>
      <c r="I2637" s="1" t="s">
        <v>39</v>
      </c>
      <c r="J2637" s="1" t="s">
        <v>39</v>
      </c>
    </row>
    <row r="2638" customHeight="1" outlineLevel="1" collapsed="1" spans="1:4">
      <c r="A2638" s="27"/>
      <c r="B2638" s="28" t="s">
        <v>1704</v>
      </c>
      <c r="D2638" s="1">
        <f>SUBTOTAL(9,D2631:D2637)</f>
        <v>0</v>
      </c>
    </row>
    <row r="2639" hidden="1" customHeight="1" outlineLevel="2" spans="1:4">
      <c r="A2639" s="27">
        <v>45496</v>
      </c>
      <c r="B2639" s="1" t="s">
        <v>1705</v>
      </c>
      <c r="C2639" s="1" t="s">
        <v>1287</v>
      </c>
      <c r="D2639" s="1">
        <v>7</v>
      </c>
    </row>
    <row r="2640" hidden="1" customHeight="1" outlineLevel="2" spans="1:10">
      <c r="A2640" s="27">
        <v>45509</v>
      </c>
      <c r="B2640" s="1" t="s">
        <v>1705</v>
      </c>
      <c r="C2640" s="1" t="s">
        <v>1294</v>
      </c>
      <c r="D2640" s="1">
        <f>E2640-F2640</f>
        <v>-7</v>
      </c>
      <c r="F2640" s="1">
        <v>7</v>
      </c>
      <c r="H2640" s="1" t="s">
        <v>732</v>
      </c>
      <c r="I2640" s="1" t="s">
        <v>1706</v>
      </c>
      <c r="J2640" s="1" t="s">
        <v>1707</v>
      </c>
    </row>
    <row r="2641" customHeight="1" outlineLevel="1" collapsed="1" spans="1:4">
      <c r="A2641" s="27"/>
      <c r="B2641" s="28" t="s">
        <v>1708</v>
      </c>
      <c r="D2641" s="1">
        <f>SUBTOTAL(9,D2639:D2640)</f>
        <v>0</v>
      </c>
    </row>
    <row r="2642" hidden="1" customHeight="1" outlineLevel="2" spans="1:4">
      <c r="A2642" s="27">
        <v>45496</v>
      </c>
      <c r="B2642" s="1" t="s">
        <v>1709</v>
      </c>
      <c r="C2642" s="1" t="s">
        <v>65</v>
      </c>
      <c r="D2642" s="1">
        <v>13</v>
      </c>
    </row>
    <row r="2643" hidden="1" customHeight="1" outlineLevel="2" spans="1:10">
      <c r="A2643" s="27">
        <v>45495</v>
      </c>
      <c r="B2643" s="1" t="s">
        <v>1709</v>
      </c>
      <c r="C2643" s="1" t="s">
        <v>65</v>
      </c>
      <c r="D2643" s="1">
        <f>E2643-F2643</f>
        <v>-2</v>
      </c>
      <c r="F2643" s="1">
        <v>2</v>
      </c>
      <c r="H2643" s="1" t="s">
        <v>49</v>
      </c>
      <c r="I2643" s="1" t="s">
        <v>50</v>
      </c>
      <c r="J2643" s="1" t="s">
        <v>16</v>
      </c>
    </row>
    <row r="2644" customHeight="1" outlineLevel="1" collapsed="1" spans="1:4">
      <c r="A2644" s="27"/>
      <c r="B2644" s="28" t="s">
        <v>1710</v>
      </c>
      <c r="D2644" s="1">
        <f>SUBTOTAL(9,D2642:D2643)</f>
        <v>11</v>
      </c>
    </row>
    <row r="2645" hidden="1" customHeight="1" outlineLevel="2" spans="1:7">
      <c r="A2645" s="27">
        <v>45520</v>
      </c>
      <c r="B2645" s="1" t="s">
        <v>1711</v>
      </c>
      <c r="C2645" s="1" t="s">
        <v>12</v>
      </c>
      <c r="D2645" s="1">
        <f>E2645-F2645</f>
        <v>670</v>
      </c>
      <c r="E2645" s="1">
        <v>670</v>
      </c>
      <c r="G2645" s="1" t="s">
        <v>13</v>
      </c>
    </row>
    <row r="2646" hidden="1" customHeight="1" outlineLevel="2" spans="1:10">
      <c r="A2646" s="27">
        <v>45524</v>
      </c>
      <c r="B2646" s="1" t="s">
        <v>1711</v>
      </c>
      <c r="C2646" s="1" t="s">
        <v>12</v>
      </c>
      <c r="D2646" s="1">
        <f>E2646-F2646</f>
        <v>-670</v>
      </c>
      <c r="F2646" s="1">
        <v>670</v>
      </c>
      <c r="H2646" s="1" t="s">
        <v>14</v>
      </c>
      <c r="I2646" s="1" t="s">
        <v>21</v>
      </c>
      <c r="J2646" s="1" t="s">
        <v>16</v>
      </c>
    </row>
    <row r="2647" customHeight="1" outlineLevel="1" collapsed="1" spans="1:4">
      <c r="A2647" s="27"/>
      <c r="B2647" s="28" t="s">
        <v>1712</v>
      </c>
      <c r="D2647" s="1">
        <f>SUBTOTAL(9,D2645:D2646)</f>
        <v>0</v>
      </c>
    </row>
    <row r="2648" hidden="1" customHeight="1" outlineLevel="2" spans="1:10">
      <c r="A2648" s="27">
        <v>45533</v>
      </c>
      <c r="B2648" s="1" t="s">
        <v>1713</v>
      </c>
      <c r="C2648" s="1" t="s">
        <v>19</v>
      </c>
      <c r="D2648" s="1">
        <f>E2648-F2648</f>
        <v>-20</v>
      </c>
      <c r="F2648" s="1">
        <v>20</v>
      </c>
      <c r="H2648" s="1" t="s">
        <v>690</v>
      </c>
      <c r="I2648" s="1" t="s">
        <v>157</v>
      </c>
      <c r="J2648" s="1" t="s">
        <v>89</v>
      </c>
    </row>
    <row r="2649" hidden="1" customHeight="1" outlineLevel="2" spans="1:7">
      <c r="A2649" s="27">
        <v>45531</v>
      </c>
      <c r="B2649" s="1" t="s">
        <v>1713</v>
      </c>
      <c r="C2649" s="1" t="s">
        <v>19</v>
      </c>
      <c r="D2649" s="1">
        <f>E2649-F2649</f>
        <v>100</v>
      </c>
      <c r="E2649" s="1">
        <v>100</v>
      </c>
      <c r="G2649" s="1" t="s">
        <v>61</v>
      </c>
    </row>
    <row r="2650" hidden="1" customHeight="1" outlineLevel="2" spans="1:10">
      <c r="A2650" s="27">
        <v>45536</v>
      </c>
      <c r="B2650" s="1" t="s">
        <v>1713</v>
      </c>
      <c r="C2650" s="1" t="s">
        <v>19</v>
      </c>
      <c r="D2650" s="1">
        <f>E2650-F2650</f>
        <v>-30</v>
      </c>
      <c r="F2650" s="1">
        <v>30</v>
      </c>
      <c r="H2650" s="1" t="s">
        <v>690</v>
      </c>
      <c r="I2650" s="1" t="s">
        <v>157</v>
      </c>
      <c r="J2650" s="1" t="s">
        <v>89</v>
      </c>
    </row>
    <row r="2651" hidden="1" customHeight="1" outlineLevel="2" spans="1:10">
      <c r="A2651" s="27">
        <v>45540</v>
      </c>
      <c r="B2651" s="1" t="s">
        <v>1713</v>
      </c>
      <c r="C2651" s="1" t="s">
        <v>19</v>
      </c>
      <c r="D2651" s="1">
        <f>E2651-F2651</f>
        <v>-3</v>
      </c>
      <c r="F2651" s="1">
        <v>3</v>
      </c>
      <c r="H2651" s="1" t="s">
        <v>732</v>
      </c>
      <c r="I2651" s="1" t="s">
        <v>732</v>
      </c>
      <c r="J2651" s="1" t="s">
        <v>29</v>
      </c>
    </row>
    <row r="2652" hidden="1" customHeight="1" outlineLevel="2" spans="1:10">
      <c r="A2652" s="27">
        <v>46022</v>
      </c>
      <c r="B2652" s="1" t="s">
        <v>1713</v>
      </c>
      <c r="C2652" s="1" t="s">
        <v>19</v>
      </c>
      <c r="D2652" s="1">
        <f>E2652-F2652</f>
        <v>-47</v>
      </c>
      <c r="F2652" s="1">
        <v>47</v>
      </c>
      <c r="H2652" s="1" t="s">
        <v>38</v>
      </c>
      <c r="I2652" s="1" t="s">
        <v>39</v>
      </c>
      <c r="J2652" s="1" t="s">
        <v>39</v>
      </c>
    </row>
    <row r="2653" customHeight="1" outlineLevel="1" collapsed="1" spans="1:4">
      <c r="A2653" s="27"/>
      <c r="B2653" s="28" t="s">
        <v>1714</v>
      </c>
      <c r="D2653" s="1">
        <f>SUBTOTAL(9,D2648:D2652)</f>
        <v>0</v>
      </c>
    </row>
    <row r="2654" hidden="1" customHeight="1" outlineLevel="2" spans="1:7">
      <c r="A2654" s="27">
        <v>45554</v>
      </c>
      <c r="B2654" s="1" t="s">
        <v>1715</v>
      </c>
      <c r="C2654" s="1" t="s">
        <v>19</v>
      </c>
      <c r="D2654" s="1">
        <f>E2654-F2654</f>
        <v>10</v>
      </c>
      <c r="E2654" s="1">
        <v>10</v>
      </c>
      <c r="G2654" s="1" t="s">
        <v>61</v>
      </c>
    </row>
    <row r="2655" hidden="1" customHeight="1" outlineLevel="2" spans="1:10">
      <c r="A2655" s="27">
        <v>45555</v>
      </c>
      <c r="B2655" s="1" t="s">
        <v>1715</v>
      </c>
      <c r="C2655" s="1" t="s">
        <v>19</v>
      </c>
      <c r="D2655" s="1">
        <f>E2655-F2655</f>
        <v>-10</v>
      </c>
      <c r="F2655" s="1">
        <v>10</v>
      </c>
      <c r="H2655" s="1" t="s">
        <v>828</v>
      </c>
      <c r="I2655" s="1" t="s">
        <v>157</v>
      </c>
      <c r="J2655" s="1" t="s">
        <v>89</v>
      </c>
    </row>
    <row r="2656" customHeight="1" outlineLevel="1" collapsed="1" spans="1:4">
      <c r="A2656" s="27"/>
      <c r="B2656" s="28" t="s">
        <v>1716</v>
      </c>
      <c r="D2656" s="1">
        <f>SUBTOTAL(9,D2654:D2655)</f>
        <v>0</v>
      </c>
    </row>
    <row r="2657" hidden="1" customHeight="1" outlineLevel="2" spans="1:4">
      <c r="A2657" s="27">
        <v>45496</v>
      </c>
      <c r="B2657" s="1" t="s">
        <v>1717</v>
      </c>
      <c r="C2657" s="1" t="s">
        <v>19</v>
      </c>
      <c r="D2657" s="1">
        <v>340</v>
      </c>
    </row>
    <row r="2658" hidden="1" customHeight="1" outlineLevel="2" spans="1:10">
      <c r="A2658" s="27">
        <v>45506</v>
      </c>
      <c r="B2658" s="1" t="s">
        <v>1717</v>
      </c>
      <c r="C2658" s="1" t="s">
        <v>19</v>
      </c>
      <c r="D2658" s="1">
        <f>E2658-F2658</f>
        <v>-1</v>
      </c>
      <c r="F2658" s="1">
        <v>1</v>
      </c>
      <c r="H2658" s="1" t="s">
        <v>62</v>
      </c>
      <c r="I2658" s="1" t="s">
        <v>88</v>
      </c>
      <c r="J2658" s="1" t="s">
        <v>89</v>
      </c>
    </row>
    <row r="2659" hidden="1" customHeight="1" outlineLevel="2" spans="1:10">
      <c r="A2659" s="27">
        <v>45619</v>
      </c>
      <c r="B2659" s="1" t="s">
        <v>1717</v>
      </c>
      <c r="C2659" s="1" t="s">
        <v>19</v>
      </c>
      <c r="D2659" s="1">
        <f>E2659-F2659</f>
        <v>-58</v>
      </c>
      <c r="F2659" s="1">
        <v>58</v>
      </c>
      <c r="H2659" s="1" t="s">
        <v>813</v>
      </c>
      <c r="I2659" s="1" t="s">
        <v>1718</v>
      </c>
      <c r="J2659" s="1" t="s">
        <v>1718</v>
      </c>
    </row>
    <row r="2660" customHeight="1" outlineLevel="1" collapsed="1" spans="1:4">
      <c r="A2660" s="27"/>
      <c r="B2660" s="28" t="s">
        <v>1719</v>
      </c>
      <c r="D2660" s="1">
        <f>SUBTOTAL(9,D2657:D2659)</f>
        <v>281</v>
      </c>
    </row>
    <row r="2661" hidden="1" customHeight="1" outlineLevel="2" spans="1:4">
      <c r="A2661" s="27">
        <v>45496</v>
      </c>
      <c r="B2661" s="1" t="s">
        <v>1720</v>
      </c>
      <c r="C2661" s="1" t="s">
        <v>19</v>
      </c>
      <c r="D2661" s="1">
        <v>10</v>
      </c>
    </row>
    <row r="2662" hidden="1" customHeight="1" outlineLevel="2" spans="1:10">
      <c r="A2662" s="27">
        <v>46022</v>
      </c>
      <c r="B2662" s="1" t="s">
        <v>1720</v>
      </c>
      <c r="C2662" s="1" t="s">
        <v>19</v>
      </c>
      <c r="D2662" s="1">
        <f>E2662-F2662</f>
        <v>-10</v>
      </c>
      <c r="F2662" s="1">
        <v>10</v>
      </c>
      <c r="H2662" s="1" t="s">
        <v>38</v>
      </c>
      <c r="I2662" s="1" t="s">
        <v>39</v>
      </c>
      <c r="J2662" s="1" t="s">
        <v>39</v>
      </c>
    </row>
    <row r="2663" customHeight="1" outlineLevel="1" collapsed="1" spans="1:4">
      <c r="A2663" s="27"/>
      <c r="B2663" s="28" t="s">
        <v>1721</v>
      </c>
      <c r="D2663" s="1">
        <f>SUBTOTAL(9,D2661:D2662)</f>
        <v>0</v>
      </c>
    </row>
    <row r="2664" hidden="1" customHeight="1" outlineLevel="2" spans="1:4">
      <c r="A2664" s="27">
        <v>45496</v>
      </c>
      <c r="B2664" s="1" t="s">
        <v>1722</v>
      </c>
      <c r="C2664" s="1" t="s">
        <v>19</v>
      </c>
      <c r="D2664" s="1">
        <v>4</v>
      </c>
    </row>
    <row r="2665" hidden="1" customHeight="1" outlineLevel="2" spans="1:10">
      <c r="A2665" s="27">
        <v>45524</v>
      </c>
      <c r="B2665" s="1" t="s">
        <v>1722</v>
      </c>
      <c r="C2665" s="1" t="s">
        <v>19</v>
      </c>
      <c r="D2665" s="1">
        <f>E2665-F2665</f>
        <v>-4</v>
      </c>
      <c r="F2665" s="1">
        <v>4</v>
      </c>
      <c r="H2665" s="1" t="s">
        <v>14</v>
      </c>
      <c r="I2665" s="1" t="s">
        <v>21</v>
      </c>
      <c r="J2665" s="1" t="s">
        <v>16</v>
      </c>
    </row>
    <row r="2666" customHeight="1" outlineLevel="1" collapsed="1" spans="1:4">
      <c r="A2666" s="27"/>
      <c r="B2666" s="28" t="s">
        <v>1723</v>
      </c>
      <c r="D2666" s="1">
        <f>SUBTOTAL(9,D2664:D2665)</f>
        <v>0</v>
      </c>
    </row>
    <row r="2667" hidden="1" customHeight="1" outlineLevel="2" spans="1:4">
      <c r="A2667" s="27">
        <v>45496</v>
      </c>
      <c r="B2667" s="1" t="s">
        <v>1724</v>
      </c>
      <c r="C2667" s="1" t="s">
        <v>19</v>
      </c>
      <c r="D2667" s="1">
        <v>1</v>
      </c>
    </row>
    <row r="2668" hidden="1" customHeight="1" outlineLevel="2" spans="1:10">
      <c r="A2668" s="27">
        <v>45524</v>
      </c>
      <c r="B2668" s="1" t="s">
        <v>1724</v>
      </c>
      <c r="C2668" s="1" t="s">
        <v>19</v>
      </c>
      <c r="D2668" s="1">
        <f>E2668-F2668</f>
        <v>-1</v>
      </c>
      <c r="F2668" s="1">
        <v>1</v>
      </c>
      <c r="H2668" s="1" t="s">
        <v>14</v>
      </c>
      <c r="I2668" s="1" t="s">
        <v>21</v>
      </c>
      <c r="J2668" s="1" t="s">
        <v>16</v>
      </c>
    </row>
    <row r="2669" customHeight="1" outlineLevel="1" collapsed="1" spans="1:4">
      <c r="A2669" s="27"/>
      <c r="B2669" s="28" t="s">
        <v>1725</v>
      </c>
      <c r="D2669" s="1">
        <f>SUBTOTAL(9,D2667:D2668)</f>
        <v>0</v>
      </c>
    </row>
    <row r="2670" hidden="1" customHeight="1" outlineLevel="2" spans="1:4">
      <c r="A2670" s="27">
        <v>45496</v>
      </c>
      <c r="B2670" s="1" t="s">
        <v>1726</v>
      </c>
      <c r="C2670" s="1" t="s">
        <v>19</v>
      </c>
      <c r="D2670" s="1">
        <v>2</v>
      </c>
    </row>
    <row r="2671" hidden="1" customHeight="1" outlineLevel="2" spans="1:10">
      <c r="A2671" s="27">
        <v>45510</v>
      </c>
      <c r="B2671" s="1" t="s">
        <v>1726</v>
      </c>
      <c r="C2671" s="1" t="s">
        <v>19</v>
      </c>
      <c r="D2671" s="1">
        <f>E2671-F2671</f>
        <v>-1</v>
      </c>
      <c r="F2671" s="1">
        <v>1</v>
      </c>
      <c r="H2671" s="1" t="s">
        <v>62</v>
      </c>
      <c r="I2671" s="1" t="s">
        <v>88</v>
      </c>
      <c r="J2671" s="1" t="s">
        <v>89</v>
      </c>
    </row>
    <row r="2672" hidden="1" customHeight="1" outlineLevel="2" spans="1:10">
      <c r="A2672" s="27">
        <v>45524</v>
      </c>
      <c r="B2672" s="1" t="s">
        <v>1726</v>
      </c>
      <c r="C2672" s="1" t="s">
        <v>19</v>
      </c>
      <c r="D2672" s="1">
        <f>E2672-F2672</f>
        <v>-1</v>
      </c>
      <c r="F2672" s="1">
        <v>1</v>
      </c>
      <c r="H2672" s="1" t="s">
        <v>62</v>
      </c>
      <c r="I2672" s="1" t="s">
        <v>88</v>
      </c>
      <c r="J2672" s="1" t="s">
        <v>89</v>
      </c>
    </row>
    <row r="2673" customHeight="1" outlineLevel="1" collapsed="1" spans="1:4">
      <c r="A2673" s="27"/>
      <c r="B2673" s="28" t="s">
        <v>1727</v>
      </c>
      <c r="D2673" s="1">
        <f>SUBTOTAL(9,D2670:D2672)</f>
        <v>0</v>
      </c>
    </row>
    <row r="2674" hidden="1" customHeight="1" outlineLevel="2" spans="1:4">
      <c r="A2674" s="27">
        <v>45496</v>
      </c>
      <c r="B2674" s="1" t="s">
        <v>1728</v>
      </c>
      <c r="C2674" s="1" t="s">
        <v>19</v>
      </c>
      <c r="D2674" s="1">
        <v>12</v>
      </c>
    </row>
    <row r="2675" hidden="1" customHeight="1" outlineLevel="2" spans="1:10">
      <c r="A2675" s="27">
        <v>45533</v>
      </c>
      <c r="B2675" s="1" t="s">
        <v>1728</v>
      </c>
      <c r="C2675" s="1" t="s">
        <v>19</v>
      </c>
      <c r="D2675" s="1">
        <f>E2675-F2675</f>
        <v>-12</v>
      </c>
      <c r="F2675" s="1">
        <v>12</v>
      </c>
      <c r="H2675" s="1" t="s">
        <v>690</v>
      </c>
      <c r="I2675" s="1" t="s">
        <v>157</v>
      </c>
      <c r="J2675" s="1" t="s">
        <v>89</v>
      </c>
    </row>
    <row r="2676" customHeight="1" outlineLevel="1" collapsed="1" spans="1:4">
      <c r="A2676" s="27"/>
      <c r="B2676" s="28" t="s">
        <v>1729</v>
      </c>
      <c r="D2676" s="1">
        <f>SUBTOTAL(9,D2674:D2675)</f>
        <v>0</v>
      </c>
    </row>
    <row r="2677" hidden="1" customHeight="1" outlineLevel="2" spans="1:4">
      <c r="A2677" s="27">
        <v>45496</v>
      </c>
      <c r="B2677" s="1" t="s">
        <v>1730</v>
      </c>
      <c r="C2677" s="1" t="s">
        <v>19</v>
      </c>
      <c r="D2677" s="1">
        <v>1</v>
      </c>
    </row>
    <row r="2678" hidden="1" customHeight="1" outlineLevel="2" spans="1:10">
      <c r="A2678" s="27">
        <v>45546</v>
      </c>
      <c r="B2678" s="1" t="s">
        <v>1730</v>
      </c>
      <c r="C2678" s="1" t="s">
        <v>19</v>
      </c>
      <c r="D2678" s="1">
        <f>E2678-F2678</f>
        <v>-1</v>
      </c>
      <c r="F2678" s="1">
        <v>1</v>
      </c>
      <c r="H2678" s="1" t="s">
        <v>62</v>
      </c>
      <c r="I2678" s="1" t="s">
        <v>88</v>
      </c>
      <c r="J2678" s="1" t="s">
        <v>89</v>
      </c>
    </row>
    <row r="2679" customHeight="1" outlineLevel="1" collapsed="1" spans="1:4">
      <c r="A2679" s="27"/>
      <c r="B2679" s="28" t="s">
        <v>1731</v>
      </c>
      <c r="D2679" s="1">
        <f>SUBTOTAL(9,D2677:D2678)</f>
        <v>0</v>
      </c>
    </row>
    <row r="2680" hidden="1" customHeight="1" outlineLevel="2" spans="1:4">
      <c r="A2680" s="27">
        <v>45496</v>
      </c>
      <c r="B2680" s="1" t="s">
        <v>1732</v>
      </c>
      <c r="C2680" s="1" t="s">
        <v>19</v>
      </c>
      <c r="D2680" s="1">
        <v>4</v>
      </c>
    </row>
    <row r="2681" hidden="1" customHeight="1" outlineLevel="2" spans="1:10">
      <c r="A2681" s="27">
        <v>46022</v>
      </c>
      <c r="B2681" s="1" t="s">
        <v>1732</v>
      </c>
      <c r="C2681" s="1" t="s">
        <v>19</v>
      </c>
      <c r="D2681" s="1">
        <f>E2681-F2681</f>
        <v>-4</v>
      </c>
      <c r="F2681" s="1">
        <v>4</v>
      </c>
      <c r="H2681" s="1" t="s">
        <v>38</v>
      </c>
      <c r="I2681" s="1" t="s">
        <v>39</v>
      </c>
      <c r="J2681" s="1" t="s">
        <v>39</v>
      </c>
    </row>
    <row r="2682" customHeight="1" outlineLevel="1" collapsed="1" spans="1:4">
      <c r="A2682" s="27"/>
      <c r="B2682" s="28" t="s">
        <v>1733</v>
      </c>
      <c r="D2682" s="1">
        <f>SUBTOTAL(9,D2680:D2681)</f>
        <v>0</v>
      </c>
    </row>
    <row r="2683" hidden="1" customHeight="1" outlineLevel="2" spans="1:7">
      <c r="A2683" s="27">
        <v>45502</v>
      </c>
      <c r="B2683" s="1" t="s">
        <v>1734</v>
      </c>
      <c r="C2683" s="1" t="s">
        <v>19</v>
      </c>
      <c r="D2683" s="1">
        <f>E2683-F2683</f>
        <v>10</v>
      </c>
      <c r="E2683" s="1">
        <v>10</v>
      </c>
      <c r="G2683" s="1" t="s">
        <v>61</v>
      </c>
    </row>
    <row r="2684" hidden="1" customHeight="1" outlineLevel="2" spans="1:10">
      <c r="A2684" s="27">
        <v>45504</v>
      </c>
      <c r="B2684" s="1" t="s">
        <v>1734</v>
      </c>
      <c r="C2684" s="1" t="s">
        <v>19</v>
      </c>
      <c r="D2684" s="1">
        <f>E2684-F2684</f>
        <v>-3</v>
      </c>
      <c r="F2684" s="1">
        <v>3</v>
      </c>
      <c r="H2684" s="1" t="s">
        <v>62</v>
      </c>
      <c r="I2684" s="1" t="s">
        <v>784</v>
      </c>
      <c r="J2684" s="1" t="s">
        <v>89</v>
      </c>
    </row>
    <row r="2685" hidden="1" customHeight="1" outlineLevel="2" spans="1:10">
      <c r="A2685" s="27">
        <v>45506</v>
      </c>
      <c r="B2685" s="1" t="s">
        <v>1734</v>
      </c>
      <c r="C2685" s="1" t="s">
        <v>19</v>
      </c>
      <c r="D2685" s="1">
        <f>E2685-F2685</f>
        <v>-3</v>
      </c>
      <c r="F2685" s="1">
        <v>3</v>
      </c>
      <c r="H2685" s="1" t="s">
        <v>49</v>
      </c>
      <c r="I2685" s="1" t="s">
        <v>50</v>
      </c>
      <c r="J2685" s="1" t="s">
        <v>16</v>
      </c>
    </row>
    <row r="2686" hidden="1" customHeight="1" outlineLevel="2" spans="1:10">
      <c r="A2686" s="27">
        <v>45509</v>
      </c>
      <c r="B2686" s="1" t="s">
        <v>1734</v>
      </c>
      <c r="C2686" s="1" t="s">
        <v>19</v>
      </c>
      <c r="D2686" s="1">
        <f>E2686-F2686</f>
        <v>-4</v>
      </c>
      <c r="F2686" s="1">
        <v>4</v>
      </c>
      <c r="H2686" s="1" t="s">
        <v>732</v>
      </c>
      <c r="I2686" s="1" t="s">
        <v>63</v>
      </c>
      <c r="J2686" s="1" t="s">
        <v>89</v>
      </c>
    </row>
    <row r="2687" customHeight="1" outlineLevel="1" collapsed="1" spans="1:4">
      <c r="A2687" s="27"/>
      <c r="B2687" s="28" t="s">
        <v>1735</v>
      </c>
      <c r="D2687" s="1">
        <f>SUBTOTAL(9,D2683:D2686)</f>
        <v>0</v>
      </c>
    </row>
    <row r="2688" hidden="1" customHeight="1" outlineLevel="2" spans="1:7">
      <c r="A2688" s="27">
        <v>45502</v>
      </c>
      <c r="B2688" s="1" t="s">
        <v>1736</v>
      </c>
      <c r="C2688" s="1" t="s">
        <v>19</v>
      </c>
      <c r="D2688" s="1">
        <f>E2688-F2688</f>
        <v>4</v>
      </c>
      <c r="E2688" s="1">
        <v>4</v>
      </c>
      <c r="G2688" s="1" t="s">
        <v>61</v>
      </c>
    </row>
    <row r="2689" hidden="1" customHeight="1" outlineLevel="2" spans="1:10">
      <c r="A2689" s="27">
        <v>45504</v>
      </c>
      <c r="B2689" s="1" t="s">
        <v>1736</v>
      </c>
      <c r="C2689" s="1" t="s">
        <v>19</v>
      </c>
      <c r="D2689" s="1">
        <f>E2689-F2689</f>
        <v>-4</v>
      </c>
      <c r="F2689" s="1">
        <v>4</v>
      </c>
      <c r="H2689" s="1" t="s">
        <v>62</v>
      </c>
      <c r="I2689" s="1" t="s">
        <v>784</v>
      </c>
      <c r="J2689" s="1" t="s">
        <v>89</v>
      </c>
    </row>
    <row r="2690" customHeight="1" outlineLevel="1" collapsed="1" spans="1:4">
      <c r="A2690" s="27"/>
      <c r="B2690" s="28" t="s">
        <v>1737</v>
      </c>
      <c r="D2690" s="1">
        <f>SUBTOTAL(9,D2688:D2689)</f>
        <v>0</v>
      </c>
    </row>
    <row r="2691" hidden="1" customHeight="1" outlineLevel="2" spans="1:4">
      <c r="A2691" s="27">
        <v>45496</v>
      </c>
      <c r="B2691" s="1" t="s">
        <v>1738</v>
      </c>
      <c r="C2691" s="1" t="s">
        <v>19</v>
      </c>
      <c r="D2691" s="1">
        <v>51</v>
      </c>
    </row>
    <row r="2692" hidden="1" customHeight="1" outlineLevel="2" spans="1:10">
      <c r="A2692" s="27">
        <v>45535</v>
      </c>
      <c r="B2692" s="1" t="s">
        <v>1738</v>
      </c>
      <c r="C2692" s="1" t="s">
        <v>19</v>
      </c>
      <c r="D2692" s="1">
        <f t="shared" ref="D2692:D2697" si="32">E2692-F2692</f>
        <v>-25</v>
      </c>
      <c r="F2692" s="1">
        <v>25</v>
      </c>
      <c r="H2692" s="1" t="s">
        <v>62</v>
      </c>
      <c r="I2692" s="1" t="s">
        <v>88</v>
      </c>
      <c r="J2692" s="1" t="s">
        <v>89</v>
      </c>
    </row>
    <row r="2693" hidden="1" customHeight="1" outlineLevel="2" spans="1:7">
      <c r="A2693" s="27">
        <v>45535</v>
      </c>
      <c r="B2693" s="1" t="s">
        <v>1738</v>
      </c>
      <c r="C2693" s="1" t="s">
        <v>19</v>
      </c>
      <c r="D2693" s="1">
        <f t="shared" si="32"/>
        <v>150</v>
      </c>
      <c r="E2693" s="1">
        <v>150</v>
      </c>
      <c r="G2693" s="1" t="s">
        <v>61</v>
      </c>
    </row>
    <row r="2694" hidden="1" customHeight="1" outlineLevel="2" spans="1:10">
      <c r="A2694" s="27">
        <v>45537</v>
      </c>
      <c r="B2694" s="1" t="s">
        <v>1738</v>
      </c>
      <c r="C2694" s="1" t="s">
        <v>19</v>
      </c>
      <c r="D2694" s="1">
        <f t="shared" si="32"/>
        <v>-52</v>
      </c>
      <c r="F2694" s="1">
        <v>52</v>
      </c>
      <c r="H2694" s="1" t="s">
        <v>732</v>
      </c>
      <c r="I2694" s="1" t="s">
        <v>1739</v>
      </c>
      <c r="J2694" s="1" t="s">
        <v>1740</v>
      </c>
    </row>
    <row r="2695" hidden="1" customHeight="1" outlineLevel="2" spans="1:10">
      <c r="A2695" s="27">
        <v>45541</v>
      </c>
      <c r="B2695" s="1" t="s">
        <v>1738</v>
      </c>
      <c r="C2695" s="1" t="s">
        <v>19</v>
      </c>
      <c r="D2695" s="1">
        <f t="shared" si="32"/>
        <v>-4</v>
      </c>
      <c r="F2695" s="1">
        <v>4</v>
      </c>
      <c r="H2695" s="1" t="s">
        <v>732</v>
      </c>
      <c r="I2695" s="1" t="s">
        <v>732</v>
      </c>
      <c r="J2695" s="1" t="s">
        <v>516</v>
      </c>
    </row>
    <row r="2696" hidden="1" customHeight="1" outlineLevel="2" spans="1:10">
      <c r="A2696" s="27">
        <v>46022</v>
      </c>
      <c r="B2696" s="1" t="s">
        <v>1738</v>
      </c>
      <c r="C2696" s="1" t="s">
        <v>19</v>
      </c>
      <c r="D2696" s="1">
        <f t="shared" si="32"/>
        <v>-78</v>
      </c>
      <c r="F2696" s="1">
        <v>78</v>
      </c>
      <c r="H2696" s="1" t="s">
        <v>38</v>
      </c>
      <c r="I2696" s="1" t="s">
        <v>39</v>
      </c>
      <c r="J2696" s="1" t="s">
        <v>39</v>
      </c>
    </row>
    <row r="2697" hidden="1" customHeight="1" outlineLevel="2" spans="1:10">
      <c r="A2697" s="27">
        <v>46022</v>
      </c>
      <c r="B2697" s="1" t="s">
        <v>1738</v>
      </c>
      <c r="C2697" s="1" t="s">
        <v>19</v>
      </c>
      <c r="D2697" s="1">
        <f t="shared" si="32"/>
        <v>-42</v>
      </c>
      <c r="F2697" s="1">
        <v>42</v>
      </c>
      <c r="H2697" s="1" t="s">
        <v>38</v>
      </c>
      <c r="I2697" s="1" t="s">
        <v>39</v>
      </c>
      <c r="J2697" s="1" t="s">
        <v>39</v>
      </c>
    </row>
    <row r="2698" customHeight="1" outlineLevel="1" collapsed="1" spans="1:4">
      <c r="A2698" s="27"/>
      <c r="B2698" s="28" t="s">
        <v>1741</v>
      </c>
      <c r="D2698" s="1">
        <f>SUBTOTAL(9,D2691:D2697)</f>
        <v>0</v>
      </c>
    </row>
    <row r="2699" hidden="1" customHeight="1" outlineLevel="2" spans="1:10">
      <c r="A2699" s="27">
        <v>45535</v>
      </c>
      <c r="B2699" s="1" t="s">
        <v>1742</v>
      </c>
      <c r="C2699" s="1" t="s">
        <v>19</v>
      </c>
      <c r="D2699" s="1">
        <f>E2699-F2699</f>
        <v>-34</v>
      </c>
      <c r="F2699" s="1">
        <v>34</v>
      </c>
      <c r="H2699" s="1" t="s">
        <v>62</v>
      </c>
      <c r="I2699" s="1" t="s">
        <v>88</v>
      </c>
      <c r="J2699" s="1" t="s">
        <v>89</v>
      </c>
    </row>
    <row r="2700" hidden="1" customHeight="1" outlineLevel="2" spans="1:7">
      <c r="A2700" s="27">
        <v>45535</v>
      </c>
      <c r="B2700" s="1" t="s">
        <v>1742</v>
      </c>
      <c r="C2700" s="1" t="s">
        <v>19</v>
      </c>
      <c r="D2700" s="1">
        <f>E2700-F2700</f>
        <v>150</v>
      </c>
      <c r="E2700" s="1">
        <v>150</v>
      </c>
      <c r="G2700" s="1" t="s">
        <v>61</v>
      </c>
    </row>
    <row r="2701" hidden="1" customHeight="1" outlineLevel="2" spans="1:10">
      <c r="A2701" s="27">
        <v>45537</v>
      </c>
      <c r="B2701" s="1" t="s">
        <v>1742</v>
      </c>
      <c r="C2701" s="1" t="s">
        <v>19</v>
      </c>
      <c r="D2701" s="1">
        <f>E2701-F2701</f>
        <v>-52</v>
      </c>
      <c r="F2701" s="1">
        <v>52</v>
      </c>
      <c r="H2701" s="1" t="s">
        <v>732</v>
      </c>
      <c r="I2701" s="1" t="s">
        <v>1739</v>
      </c>
      <c r="J2701" s="1" t="s">
        <v>1740</v>
      </c>
    </row>
    <row r="2702" hidden="1" customHeight="1" outlineLevel="2" spans="1:10">
      <c r="A2702" s="27">
        <v>46022</v>
      </c>
      <c r="B2702" s="1" t="s">
        <v>1742</v>
      </c>
      <c r="C2702" s="1" t="s">
        <v>19</v>
      </c>
      <c r="D2702" s="1">
        <f>E2702-F2702</f>
        <v>-64</v>
      </c>
      <c r="F2702" s="1">
        <v>64</v>
      </c>
      <c r="H2702" s="1" t="s">
        <v>38</v>
      </c>
      <c r="I2702" s="1" t="s">
        <v>39</v>
      </c>
      <c r="J2702" s="1" t="s">
        <v>39</v>
      </c>
    </row>
    <row r="2703" customHeight="1" outlineLevel="1" collapsed="1" spans="1:4">
      <c r="A2703" s="27"/>
      <c r="B2703" s="28" t="s">
        <v>1743</v>
      </c>
      <c r="D2703" s="1">
        <f>SUBTOTAL(9,D2699:D2702)</f>
        <v>0</v>
      </c>
    </row>
    <row r="2704" hidden="1" customHeight="1" outlineLevel="2" spans="1:4">
      <c r="A2704" s="27">
        <v>45496</v>
      </c>
      <c r="B2704" s="1" t="s">
        <v>1744</v>
      </c>
      <c r="C2704" s="1" t="s">
        <v>12</v>
      </c>
      <c r="D2704" s="1">
        <v>77</v>
      </c>
    </row>
    <row r="2705" hidden="1" customHeight="1" outlineLevel="2" spans="1:10">
      <c r="A2705" s="27">
        <v>45502</v>
      </c>
      <c r="B2705" s="1" t="s">
        <v>1744</v>
      </c>
      <c r="C2705" s="1" t="s">
        <v>19</v>
      </c>
      <c r="D2705" s="1">
        <f>E2705-F2705</f>
        <v>-1</v>
      </c>
      <c r="F2705" s="1">
        <v>1</v>
      </c>
      <c r="H2705" s="1" t="s">
        <v>62</v>
      </c>
      <c r="I2705" s="1" t="s">
        <v>730</v>
      </c>
      <c r="J2705" s="1" t="s">
        <v>731</v>
      </c>
    </row>
    <row r="2706" hidden="1" customHeight="1" outlineLevel="2" spans="1:10">
      <c r="A2706" s="27">
        <v>45505</v>
      </c>
      <c r="B2706" s="1" t="s">
        <v>1744</v>
      </c>
      <c r="C2706" s="1" t="s">
        <v>19</v>
      </c>
      <c r="D2706" s="1">
        <f>E2706-F2706</f>
        <v>-1</v>
      </c>
      <c r="F2706" s="1">
        <v>1</v>
      </c>
      <c r="H2706" s="1" t="s">
        <v>732</v>
      </c>
      <c r="I2706" s="1" t="s">
        <v>515</v>
      </c>
      <c r="J2706" s="1" t="s">
        <v>89</v>
      </c>
    </row>
    <row r="2707" hidden="1" customHeight="1" outlineLevel="2" spans="1:10">
      <c r="A2707" s="27">
        <v>45532</v>
      </c>
      <c r="B2707" s="1" t="s">
        <v>1744</v>
      </c>
      <c r="C2707" s="1" t="s">
        <v>12</v>
      </c>
      <c r="D2707" s="1">
        <f>E2707-F2707</f>
        <v>-1</v>
      </c>
      <c r="F2707" s="1">
        <v>1</v>
      </c>
      <c r="H2707" s="1" t="s">
        <v>732</v>
      </c>
      <c r="I2707" s="1" t="s">
        <v>63</v>
      </c>
      <c r="J2707" s="1" t="s">
        <v>64</v>
      </c>
    </row>
    <row r="2708" hidden="1" customHeight="1" outlineLevel="2" spans="1:10">
      <c r="A2708" s="27">
        <v>45540</v>
      </c>
      <c r="B2708" s="1" t="s">
        <v>1744</v>
      </c>
      <c r="C2708" s="1" t="s">
        <v>19</v>
      </c>
      <c r="D2708" s="1">
        <f>E2708-F2708</f>
        <v>-1</v>
      </c>
      <c r="F2708" s="1">
        <v>1</v>
      </c>
      <c r="H2708" s="1" t="s">
        <v>732</v>
      </c>
      <c r="I2708" s="1" t="s">
        <v>732</v>
      </c>
      <c r="J2708" s="1" t="s">
        <v>516</v>
      </c>
    </row>
    <row r="2709" customHeight="1" outlineLevel="1" collapsed="1" spans="1:4">
      <c r="A2709" s="27"/>
      <c r="B2709" s="28" t="s">
        <v>1745</v>
      </c>
      <c r="D2709" s="1">
        <f>SUBTOTAL(9,D2704:D2708)</f>
        <v>73</v>
      </c>
    </row>
    <row r="2710" hidden="1" customHeight="1" outlineLevel="2" spans="1:4">
      <c r="A2710" s="27">
        <v>45496</v>
      </c>
      <c r="B2710" s="1" t="s">
        <v>1746</v>
      </c>
      <c r="C2710" s="1" t="s">
        <v>19</v>
      </c>
      <c r="D2710" s="1">
        <v>9</v>
      </c>
    </row>
    <row r="2711" hidden="1" customHeight="1" outlineLevel="2" spans="1:10">
      <c r="A2711" s="27">
        <v>45513</v>
      </c>
      <c r="B2711" s="1" t="s">
        <v>1746</v>
      </c>
      <c r="C2711" s="1" t="s">
        <v>19</v>
      </c>
      <c r="D2711" s="1">
        <f>E2711-F2711</f>
        <v>-1</v>
      </c>
      <c r="F2711" s="1">
        <v>1</v>
      </c>
      <c r="H2711" s="1" t="s">
        <v>732</v>
      </c>
      <c r="I2711" s="1" t="s">
        <v>515</v>
      </c>
      <c r="J2711" s="1" t="s">
        <v>516</v>
      </c>
    </row>
    <row r="2712" hidden="1" customHeight="1" outlineLevel="2" spans="1:10">
      <c r="A2712" s="27">
        <v>45530</v>
      </c>
      <c r="B2712" s="1" t="s">
        <v>1746</v>
      </c>
      <c r="C2712" s="1" t="s">
        <v>779</v>
      </c>
      <c r="D2712" s="1">
        <f>E2712-F2712</f>
        <v>-3</v>
      </c>
      <c r="F2712" s="1">
        <v>3</v>
      </c>
      <c r="H2712" s="1" t="s">
        <v>732</v>
      </c>
      <c r="I2712" s="1" t="s">
        <v>63</v>
      </c>
      <c r="J2712" s="1" t="s">
        <v>64</v>
      </c>
    </row>
    <row r="2713" hidden="1" customHeight="1" outlineLevel="2" spans="1:10">
      <c r="A2713" s="27">
        <v>45535</v>
      </c>
      <c r="B2713" s="1" t="s">
        <v>1746</v>
      </c>
      <c r="C2713" s="1" t="s">
        <v>19</v>
      </c>
      <c r="D2713" s="1">
        <f>E2713-F2713</f>
        <v>-5</v>
      </c>
      <c r="F2713" s="1">
        <v>5</v>
      </c>
      <c r="H2713" s="1" t="s">
        <v>732</v>
      </c>
      <c r="I2713" s="1" t="s">
        <v>92</v>
      </c>
      <c r="J2713" s="1" t="s">
        <v>1740</v>
      </c>
    </row>
    <row r="2714" customHeight="1" outlineLevel="1" collapsed="1" spans="1:4">
      <c r="A2714" s="27"/>
      <c r="B2714" s="28" t="s">
        <v>1747</v>
      </c>
      <c r="D2714" s="1">
        <f>SUBTOTAL(9,D2710:D2713)</f>
        <v>0</v>
      </c>
    </row>
    <row r="2715" hidden="1" customHeight="1" outlineLevel="2" spans="1:4">
      <c r="A2715" s="27">
        <v>45496</v>
      </c>
      <c r="B2715" s="1" t="s">
        <v>1748</v>
      </c>
      <c r="C2715" s="1" t="s">
        <v>65</v>
      </c>
      <c r="D2715" s="1">
        <v>4</v>
      </c>
    </row>
    <row r="2716" hidden="1" customHeight="1" outlineLevel="2" spans="1:10">
      <c r="A2716" s="27">
        <v>45576</v>
      </c>
      <c r="B2716" s="1" t="s">
        <v>1748</v>
      </c>
      <c r="C2716" s="1" t="s">
        <v>65</v>
      </c>
      <c r="D2716" s="1">
        <f>E2716-F2716</f>
        <v>-4</v>
      </c>
      <c r="F2716" s="1">
        <v>4</v>
      </c>
      <c r="H2716" s="1" t="s">
        <v>156</v>
      </c>
      <c r="I2716" s="1" t="s">
        <v>157</v>
      </c>
      <c r="J2716" s="1" t="s">
        <v>89</v>
      </c>
    </row>
    <row r="2717" customHeight="1" outlineLevel="1" collapsed="1" spans="1:4">
      <c r="A2717" s="27"/>
      <c r="B2717" s="28" t="s">
        <v>1749</v>
      </c>
      <c r="D2717" s="1">
        <f>SUBTOTAL(9,D2715:D2716)</f>
        <v>0</v>
      </c>
    </row>
    <row r="2718" hidden="1" customHeight="1" outlineLevel="2" spans="1:4">
      <c r="A2718" s="27">
        <v>45496</v>
      </c>
      <c r="B2718" s="1" t="s">
        <v>1750</v>
      </c>
      <c r="C2718" s="1" t="s">
        <v>1516</v>
      </c>
      <c r="D2718" s="1">
        <v>10</v>
      </c>
    </row>
    <row r="2719" hidden="1" customHeight="1" outlineLevel="2" spans="1:4">
      <c r="A2719" s="27">
        <v>45496</v>
      </c>
      <c r="B2719" s="1" t="s">
        <v>1750</v>
      </c>
      <c r="C2719" s="1" t="s">
        <v>19</v>
      </c>
      <c r="D2719" s="1">
        <v>200</v>
      </c>
    </row>
    <row r="2720" hidden="1" customHeight="1" outlineLevel="2" spans="1:10">
      <c r="A2720" s="27">
        <v>45502</v>
      </c>
      <c r="B2720" s="1" t="s">
        <v>1750</v>
      </c>
      <c r="C2720" s="1" t="s">
        <v>779</v>
      </c>
      <c r="D2720" s="1">
        <f>E2720-F2720</f>
        <v>-10</v>
      </c>
      <c r="F2720" s="1">
        <v>10</v>
      </c>
      <c r="H2720" s="1" t="s">
        <v>62</v>
      </c>
      <c r="I2720" s="1" t="s">
        <v>730</v>
      </c>
      <c r="J2720" s="1" t="s">
        <v>731</v>
      </c>
    </row>
    <row r="2721" hidden="1" customHeight="1" outlineLevel="2" spans="1:10">
      <c r="A2721" s="27">
        <v>46022</v>
      </c>
      <c r="B2721" s="1" t="s">
        <v>1750</v>
      </c>
      <c r="C2721" s="1" t="s">
        <v>19</v>
      </c>
      <c r="D2721" s="1">
        <f>E2721-F2721</f>
        <v>-200</v>
      </c>
      <c r="F2721" s="1">
        <v>200</v>
      </c>
      <c r="H2721" s="1" t="s">
        <v>38</v>
      </c>
      <c r="I2721" s="1" t="s">
        <v>39</v>
      </c>
      <c r="J2721" s="1" t="s">
        <v>39</v>
      </c>
    </row>
    <row r="2722" customHeight="1" outlineLevel="1" collapsed="1" spans="1:4">
      <c r="A2722" s="27"/>
      <c r="B2722" s="28" t="s">
        <v>1751</v>
      </c>
      <c r="D2722" s="1">
        <f>SUBTOTAL(9,D2718:D2721)</f>
        <v>0</v>
      </c>
    </row>
    <row r="2723" hidden="1" customHeight="1" outlineLevel="2" spans="1:11">
      <c r="A2723" s="27">
        <v>45490</v>
      </c>
      <c r="B2723" s="1" t="s">
        <v>1752</v>
      </c>
      <c r="C2723" s="1" t="s">
        <v>779</v>
      </c>
      <c r="D2723" s="1">
        <f>E2723-F2723</f>
        <v>180</v>
      </c>
      <c r="E2723" s="1">
        <v>180</v>
      </c>
      <c r="G2723" s="1" t="s">
        <v>20</v>
      </c>
      <c r="K2723" s="1" t="s">
        <v>53</v>
      </c>
    </row>
    <row r="2724" hidden="1" customHeight="1" outlineLevel="2" spans="1:10">
      <c r="A2724" s="27">
        <v>45493</v>
      </c>
      <c r="B2724" s="1" t="s">
        <v>1752</v>
      </c>
      <c r="C2724" s="1" t="s">
        <v>779</v>
      </c>
      <c r="D2724" s="1">
        <f>E2724-F2724</f>
        <v>-180</v>
      </c>
      <c r="F2724" s="1">
        <v>180</v>
      </c>
      <c r="H2724" s="1" t="s">
        <v>14</v>
      </c>
      <c r="I2724" s="1" t="s">
        <v>21</v>
      </c>
      <c r="J2724" s="1" t="s">
        <v>16</v>
      </c>
    </row>
    <row r="2725" customHeight="1" outlineLevel="1" collapsed="1" spans="1:4">
      <c r="A2725" s="27"/>
      <c r="B2725" s="28" t="s">
        <v>1753</v>
      </c>
      <c r="D2725" s="1">
        <f>SUBTOTAL(9,D2723:D2724)</f>
        <v>0</v>
      </c>
    </row>
    <row r="2726" hidden="1" customHeight="1" outlineLevel="2" spans="1:4">
      <c r="A2726" s="27">
        <v>45496</v>
      </c>
      <c r="B2726" s="1" t="s">
        <v>1754</v>
      </c>
      <c r="C2726" s="1" t="s">
        <v>1755</v>
      </c>
      <c r="D2726" s="1">
        <v>1</v>
      </c>
    </row>
    <row r="2727" hidden="1" customHeight="1" outlineLevel="2" spans="1:4">
      <c r="A2727" s="27">
        <v>45496</v>
      </c>
      <c r="B2727" s="1" t="s">
        <v>1754</v>
      </c>
      <c r="C2727" s="1" t="s">
        <v>1658</v>
      </c>
      <c r="D2727" s="1">
        <v>2</v>
      </c>
    </row>
    <row r="2728" hidden="1" customHeight="1" outlineLevel="2" spans="1:10">
      <c r="A2728" s="27">
        <v>45513</v>
      </c>
      <c r="B2728" s="1" t="s">
        <v>1754</v>
      </c>
      <c r="C2728" s="1" t="s">
        <v>1755</v>
      </c>
      <c r="D2728" s="1">
        <f>E2728-F2728</f>
        <v>-2</v>
      </c>
      <c r="F2728" s="1">
        <v>2</v>
      </c>
      <c r="H2728" s="1" t="s">
        <v>406</v>
      </c>
      <c r="I2728" s="1" t="s">
        <v>407</v>
      </c>
      <c r="J2728" s="1" t="s">
        <v>1527</v>
      </c>
    </row>
    <row r="2729" hidden="1" customHeight="1" outlineLevel="2" spans="1:10">
      <c r="A2729" s="27">
        <v>45559</v>
      </c>
      <c r="B2729" s="1" t="s">
        <v>1754</v>
      </c>
      <c r="C2729" s="1" t="s">
        <v>1755</v>
      </c>
      <c r="D2729" s="1">
        <f>E2729-F2729</f>
        <v>-1</v>
      </c>
      <c r="F2729" s="1">
        <v>1</v>
      </c>
      <c r="H2729" s="1" t="s">
        <v>1344</v>
      </c>
      <c r="I2729" s="1" t="s">
        <v>407</v>
      </c>
      <c r="J2729" s="1" t="s">
        <v>1756</v>
      </c>
    </row>
    <row r="2730" customHeight="1" outlineLevel="1" collapsed="1" spans="1:4">
      <c r="A2730" s="27"/>
      <c r="B2730" s="28" t="s">
        <v>1757</v>
      </c>
      <c r="D2730" s="1">
        <f>SUBTOTAL(9,D2726:D2729)</f>
        <v>0</v>
      </c>
    </row>
    <row r="2731" hidden="1" customHeight="1" outlineLevel="2" spans="1:4">
      <c r="A2731" s="27">
        <v>45496</v>
      </c>
      <c r="B2731" s="1" t="s">
        <v>1758</v>
      </c>
      <c r="C2731" s="1" t="s">
        <v>1755</v>
      </c>
      <c r="D2731" s="1">
        <v>1</v>
      </c>
    </row>
    <row r="2732" customHeight="1" outlineLevel="1" collapsed="1" spans="1:4">
      <c r="A2732" s="27"/>
      <c r="B2732" s="28" t="s">
        <v>1759</v>
      </c>
      <c r="D2732" s="1">
        <f>SUBTOTAL(9,D2731)</f>
        <v>1</v>
      </c>
    </row>
    <row r="2733" hidden="1" customHeight="1" outlineLevel="2" spans="1:4">
      <c r="A2733" s="27">
        <v>45496</v>
      </c>
      <c r="B2733" s="1" t="s">
        <v>1760</v>
      </c>
      <c r="C2733" s="1" t="s">
        <v>1755</v>
      </c>
      <c r="D2733" s="1">
        <v>2</v>
      </c>
    </row>
    <row r="2734" customHeight="1" outlineLevel="1" collapsed="1" spans="1:4">
      <c r="A2734" s="27"/>
      <c r="B2734" s="28" t="s">
        <v>1761</v>
      </c>
      <c r="D2734" s="1">
        <f>SUBTOTAL(9,D2733)</f>
        <v>2</v>
      </c>
    </row>
    <row r="2735" hidden="1" customHeight="1" outlineLevel="2" spans="1:4">
      <c r="A2735" s="27">
        <v>45496</v>
      </c>
      <c r="B2735" s="1" t="s">
        <v>1762</v>
      </c>
      <c r="C2735" s="1" t="s">
        <v>1755</v>
      </c>
      <c r="D2735" s="1">
        <v>2</v>
      </c>
    </row>
    <row r="2736" hidden="1" customHeight="1" outlineLevel="2" spans="1:10">
      <c r="A2736" s="27">
        <v>45506</v>
      </c>
      <c r="B2736" s="1" t="s">
        <v>1762</v>
      </c>
      <c r="C2736" s="1" t="s">
        <v>839</v>
      </c>
      <c r="D2736" s="1">
        <f>E2736-F2736</f>
        <v>-2</v>
      </c>
      <c r="F2736" s="1">
        <v>2</v>
      </c>
      <c r="H2736" s="1" t="s">
        <v>49</v>
      </c>
      <c r="I2736" s="1" t="s">
        <v>50</v>
      </c>
      <c r="J2736" s="1" t="s">
        <v>16</v>
      </c>
    </row>
    <row r="2737" customHeight="1" outlineLevel="1" collapsed="1" spans="1:4">
      <c r="A2737" s="27"/>
      <c r="B2737" s="28" t="s">
        <v>1763</v>
      </c>
      <c r="D2737" s="1">
        <f>SUBTOTAL(9,D2735:D2736)</f>
        <v>0</v>
      </c>
    </row>
    <row r="2738" hidden="1" customHeight="1" outlineLevel="2" spans="1:4">
      <c r="A2738" s="27">
        <v>45496</v>
      </c>
      <c r="B2738" s="1" t="s">
        <v>1764</v>
      </c>
      <c r="C2738" s="1" t="s">
        <v>1755</v>
      </c>
      <c r="D2738" s="1">
        <v>10</v>
      </c>
    </row>
    <row r="2739" customHeight="1" outlineLevel="1" collapsed="1" spans="1:4">
      <c r="A2739" s="27"/>
      <c r="B2739" s="28" t="s">
        <v>1765</v>
      </c>
      <c r="D2739" s="1">
        <f>SUBTOTAL(9,D2738)</f>
        <v>10</v>
      </c>
    </row>
    <row r="2740" hidden="1" customHeight="1" outlineLevel="2" spans="1:4">
      <c r="A2740" s="27">
        <v>45496</v>
      </c>
      <c r="B2740" s="1" t="s">
        <v>1766</v>
      </c>
      <c r="C2740" s="1" t="s">
        <v>1755</v>
      </c>
      <c r="D2740" s="1">
        <v>10</v>
      </c>
    </row>
    <row r="2741" customHeight="1" outlineLevel="1" collapsed="1" spans="1:4">
      <c r="A2741" s="27"/>
      <c r="B2741" s="28" t="s">
        <v>1767</v>
      </c>
      <c r="D2741" s="1">
        <f>SUBTOTAL(9,D2740)</f>
        <v>10</v>
      </c>
    </row>
    <row r="2742" hidden="1" customHeight="1" outlineLevel="2" spans="1:4">
      <c r="A2742" s="27">
        <v>45496</v>
      </c>
      <c r="B2742" s="1" t="s">
        <v>1768</v>
      </c>
      <c r="C2742" s="1" t="s">
        <v>19</v>
      </c>
      <c r="D2742" s="1">
        <v>23</v>
      </c>
    </row>
    <row r="2743" customHeight="1" outlineLevel="1" collapsed="1" spans="1:4">
      <c r="A2743" s="27"/>
      <c r="B2743" s="28" t="s">
        <v>1769</v>
      </c>
      <c r="D2743" s="1">
        <f>SUBTOTAL(9,D2742)</f>
        <v>23</v>
      </c>
    </row>
    <row r="2744" hidden="1" customHeight="1" outlineLevel="2" spans="1:4">
      <c r="A2744" s="27">
        <v>45496</v>
      </c>
      <c r="B2744" s="1" t="s">
        <v>1770</v>
      </c>
      <c r="C2744" s="1" t="s">
        <v>19</v>
      </c>
      <c r="D2744" s="1">
        <v>30</v>
      </c>
    </row>
    <row r="2745" customHeight="1" outlineLevel="1" collapsed="1" spans="1:4">
      <c r="A2745" s="27"/>
      <c r="B2745" s="28" t="s">
        <v>1771</v>
      </c>
      <c r="D2745" s="1">
        <f>SUBTOTAL(9,D2744)</f>
        <v>30</v>
      </c>
    </row>
    <row r="2746" hidden="1" customHeight="1" outlineLevel="2" spans="1:4">
      <c r="A2746" s="27">
        <v>45496</v>
      </c>
      <c r="B2746" s="1" t="s">
        <v>1772</v>
      </c>
      <c r="C2746" s="1" t="s">
        <v>19</v>
      </c>
      <c r="D2746" s="1">
        <v>28</v>
      </c>
    </row>
    <row r="2747" customHeight="1" outlineLevel="1" collapsed="1" spans="1:4">
      <c r="A2747" s="27"/>
      <c r="B2747" s="28" t="s">
        <v>1773</v>
      </c>
      <c r="D2747" s="1">
        <f>SUBTOTAL(9,D2746)</f>
        <v>28</v>
      </c>
    </row>
    <row r="2748" hidden="1" customHeight="1" outlineLevel="2" spans="1:4">
      <c r="A2748" s="27">
        <v>45496</v>
      </c>
      <c r="B2748" s="1" t="s">
        <v>1774</v>
      </c>
      <c r="C2748" s="1" t="s">
        <v>19</v>
      </c>
      <c r="D2748" s="1">
        <v>50</v>
      </c>
    </row>
    <row r="2749" customHeight="1" outlineLevel="1" collapsed="1" spans="1:4">
      <c r="A2749" s="27"/>
      <c r="B2749" s="28" t="s">
        <v>1775</v>
      </c>
      <c r="D2749" s="1">
        <f>SUBTOTAL(9,D2748)</f>
        <v>50</v>
      </c>
    </row>
    <row r="2750" hidden="1" customHeight="1" outlineLevel="2" spans="1:4">
      <c r="A2750" s="27">
        <v>45496</v>
      </c>
      <c r="B2750" s="1" t="s">
        <v>1776</v>
      </c>
      <c r="C2750" s="1" t="s">
        <v>19</v>
      </c>
      <c r="D2750" s="1">
        <v>101</v>
      </c>
    </row>
    <row r="2751" customHeight="1" outlineLevel="1" collapsed="1" spans="1:4">
      <c r="A2751" s="27"/>
      <c r="B2751" s="28" t="s">
        <v>1777</v>
      </c>
      <c r="D2751" s="1">
        <f>SUBTOTAL(9,D2750)</f>
        <v>101</v>
      </c>
    </row>
    <row r="2752" hidden="1" customHeight="1" outlineLevel="2" spans="1:4">
      <c r="A2752" s="27">
        <v>45496</v>
      </c>
      <c r="B2752" s="1" t="s">
        <v>1778</v>
      </c>
      <c r="C2752" s="1" t="s">
        <v>19</v>
      </c>
      <c r="D2752" s="1">
        <v>28</v>
      </c>
    </row>
    <row r="2753" customHeight="1" outlineLevel="1" collapsed="1" spans="1:4">
      <c r="A2753" s="27"/>
      <c r="B2753" s="28" t="s">
        <v>1779</v>
      </c>
      <c r="D2753" s="1">
        <f>SUBTOTAL(9,D2752)</f>
        <v>28</v>
      </c>
    </row>
    <row r="2754" hidden="1" customHeight="1" outlineLevel="2" spans="1:4">
      <c r="A2754" s="27">
        <v>45496</v>
      </c>
      <c r="B2754" s="1" t="s">
        <v>1780</v>
      </c>
      <c r="C2754" s="1" t="s">
        <v>19</v>
      </c>
      <c r="D2754" s="1">
        <v>28</v>
      </c>
    </row>
    <row r="2755" customHeight="1" outlineLevel="1" collapsed="1" spans="1:4">
      <c r="A2755" s="27"/>
      <c r="B2755" s="28" t="s">
        <v>1781</v>
      </c>
      <c r="D2755" s="1">
        <f>SUBTOTAL(9,D2754)</f>
        <v>28</v>
      </c>
    </row>
    <row r="2756" hidden="1" customHeight="1" outlineLevel="2" spans="1:4">
      <c r="A2756" s="27">
        <v>45496</v>
      </c>
      <c r="B2756" s="1" t="s">
        <v>1782</v>
      </c>
      <c r="C2756" s="1" t="s">
        <v>19</v>
      </c>
      <c r="D2756" s="1">
        <v>48</v>
      </c>
    </row>
    <row r="2757" customHeight="1" outlineLevel="1" collapsed="1" spans="1:4">
      <c r="A2757" s="27"/>
      <c r="B2757" s="28" t="s">
        <v>1783</v>
      </c>
      <c r="D2757" s="1">
        <f>SUBTOTAL(9,D2756)</f>
        <v>48</v>
      </c>
    </row>
    <row r="2758" hidden="1" customHeight="1" outlineLevel="2" spans="1:4">
      <c r="A2758" s="27">
        <v>45496</v>
      </c>
      <c r="B2758" s="1" t="s">
        <v>1784</v>
      </c>
      <c r="C2758" s="1" t="s">
        <v>19</v>
      </c>
      <c r="D2758" s="1">
        <v>7</v>
      </c>
    </row>
    <row r="2759" customHeight="1" outlineLevel="1" collapsed="1" spans="1:4">
      <c r="A2759" s="27"/>
      <c r="B2759" s="28" t="s">
        <v>1785</v>
      </c>
      <c r="D2759" s="1">
        <f>SUBTOTAL(9,D2758)</f>
        <v>7</v>
      </c>
    </row>
    <row r="2760" hidden="1" customHeight="1" outlineLevel="2" spans="1:4">
      <c r="A2760" s="27">
        <v>45496</v>
      </c>
      <c r="B2760" s="1" t="s">
        <v>1786</v>
      </c>
      <c r="C2760" s="1" t="s">
        <v>19</v>
      </c>
      <c r="D2760" s="1">
        <v>9</v>
      </c>
    </row>
    <row r="2761" customHeight="1" outlineLevel="1" collapsed="1" spans="1:4">
      <c r="A2761" s="27"/>
      <c r="B2761" s="28" t="s">
        <v>1787</v>
      </c>
      <c r="D2761" s="1">
        <f>SUBTOTAL(9,D2760)</f>
        <v>9</v>
      </c>
    </row>
    <row r="2762" hidden="1" customHeight="1" outlineLevel="2" spans="1:4">
      <c r="A2762" s="27">
        <v>45496</v>
      </c>
      <c r="B2762" s="1" t="s">
        <v>1788</v>
      </c>
      <c r="C2762" s="1" t="s">
        <v>19</v>
      </c>
      <c r="D2762" s="1">
        <v>49</v>
      </c>
    </row>
    <row r="2763" customHeight="1" outlineLevel="1" collapsed="1" spans="1:4">
      <c r="A2763" s="27"/>
      <c r="B2763" s="28" t="s">
        <v>1789</v>
      </c>
      <c r="D2763" s="1">
        <f>SUBTOTAL(9,D2762)</f>
        <v>49</v>
      </c>
    </row>
    <row r="2764" hidden="1" customHeight="1" outlineLevel="2" spans="1:4">
      <c r="A2764" s="27">
        <v>45496</v>
      </c>
      <c r="B2764" s="1" t="s">
        <v>1790</v>
      </c>
      <c r="C2764" s="1" t="s">
        <v>19</v>
      </c>
      <c r="D2764" s="1">
        <v>41</v>
      </c>
    </row>
    <row r="2765" customHeight="1" outlineLevel="1" collapsed="1" spans="1:4">
      <c r="A2765" s="27"/>
      <c r="B2765" s="28" t="s">
        <v>1791</v>
      </c>
      <c r="D2765" s="1">
        <f>SUBTOTAL(9,D2764)</f>
        <v>41</v>
      </c>
    </row>
    <row r="2766" hidden="1" customHeight="1" outlineLevel="2" spans="1:4">
      <c r="A2766" s="27">
        <v>45496</v>
      </c>
      <c r="B2766" s="1" t="s">
        <v>1792</v>
      </c>
      <c r="C2766" s="1" t="s">
        <v>19</v>
      </c>
      <c r="D2766" s="1">
        <v>45</v>
      </c>
    </row>
    <row r="2767" customHeight="1" outlineLevel="1" collapsed="1" spans="1:4">
      <c r="A2767" s="27"/>
      <c r="B2767" s="28" t="s">
        <v>1793</v>
      </c>
      <c r="D2767" s="1">
        <f>SUBTOTAL(9,D2766)</f>
        <v>45</v>
      </c>
    </row>
    <row r="2768" hidden="1" customHeight="1" outlineLevel="2" spans="1:4">
      <c r="A2768" s="27">
        <v>45496</v>
      </c>
      <c r="B2768" s="1" t="s">
        <v>1794</v>
      </c>
      <c r="C2768" s="1" t="s">
        <v>19</v>
      </c>
      <c r="D2768" s="1">
        <v>49</v>
      </c>
    </row>
    <row r="2769" customHeight="1" outlineLevel="1" collapsed="1" spans="1:4">
      <c r="A2769" s="27"/>
      <c r="B2769" s="28" t="s">
        <v>1795</v>
      </c>
      <c r="D2769" s="1">
        <f>SUBTOTAL(9,D2768)</f>
        <v>49</v>
      </c>
    </row>
    <row r="2770" hidden="1" customHeight="1" outlineLevel="2" spans="1:4">
      <c r="A2770" s="27">
        <v>45496</v>
      </c>
      <c r="B2770" s="1" t="s">
        <v>1796</v>
      </c>
      <c r="C2770" s="1" t="s">
        <v>19</v>
      </c>
      <c r="D2770" s="1">
        <v>187</v>
      </c>
    </row>
    <row r="2771" customHeight="1" outlineLevel="1" collapsed="1" spans="1:4">
      <c r="A2771" s="27"/>
      <c r="B2771" s="28" t="s">
        <v>1797</v>
      </c>
      <c r="D2771" s="1">
        <f>SUBTOTAL(9,D2770)</f>
        <v>187</v>
      </c>
    </row>
    <row r="2772" hidden="1" customHeight="1" outlineLevel="2" spans="1:4">
      <c r="A2772" s="27">
        <v>45496</v>
      </c>
      <c r="B2772" s="1" t="s">
        <v>1798</v>
      </c>
      <c r="C2772" s="1" t="s">
        <v>19</v>
      </c>
      <c r="D2772" s="1">
        <v>116</v>
      </c>
    </row>
    <row r="2773" customHeight="1" outlineLevel="1" collapsed="1" spans="1:4">
      <c r="A2773" s="27"/>
      <c r="B2773" s="28" t="s">
        <v>1799</v>
      </c>
      <c r="D2773" s="1">
        <f>SUBTOTAL(9,D2772)</f>
        <v>116</v>
      </c>
    </row>
    <row r="2774" hidden="1" customHeight="1" outlineLevel="2" spans="1:4">
      <c r="A2774" s="27">
        <v>45496</v>
      </c>
      <c r="B2774" s="1" t="s">
        <v>1800</v>
      </c>
      <c r="C2774" s="1" t="s">
        <v>19</v>
      </c>
      <c r="D2774" s="1">
        <v>37</v>
      </c>
    </row>
    <row r="2775" customHeight="1" outlineLevel="1" collapsed="1" spans="1:4">
      <c r="A2775" s="27"/>
      <c r="B2775" s="28" t="s">
        <v>1801</v>
      </c>
      <c r="D2775" s="1">
        <f>SUBTOTAL(9,D2774)</f>
        <v>37</v>
      </c>
    </row>
    <row r="2776" hidden="1" customHeight="1" outlineLevel="2" spans="1:4">
      <c r="A2776" s="27">
        <v>45496</v>
      </c>
      <c r="B2776" s="1" t="s">
        <v>1802</v>
      </c>
      <c r="C2776" s="1" t="s">
        <v>19</v>
      </c>
      <c r="D2776" s="1">
        <v>37</v>
      </c>
    </row>
    <row r="2777" customHeight="1" outlineLevel="1" collapsed="1" spans="1:4">
      <c r="A2777" s="27"/>
      <c r="B2777" s="28" t="s">
        <v>1803</v>
      </c>
      <c r="D2777" s="1">
        <f>SUBTOTAL(9,D2776)</f>
        <v>37</v>
      </c>
    </row>
    <row r="2778" hidden="1" customHeight="1" outlineLevel="2" spans="1:4">
      <c r="A2778" s="27">
        <v>45496</v>
      </c>
      <c r="B2778" s="1" t="s">
        <v>1804</v>
      </c>
      <c r="C2778" s="1" t="s">
        <v>19</v>
      </c>
      <c r="D2778" s="1">
        <v>74</v>
      </c>
    </row>
    <row r="2779" customHeight="1" outlineLevel="1" collapsed="1" spans="1:4">
      <c r="A2779" s="27"/>
      <c r="B2779" s="28" t="s">
        <v>1805</v>
      </c>
      <c r="D2779" s="1">
        <f>SUBTOTAL(9,D2778)</f>
        <v>74</v>
      </c>
    </row>
    <row r="2780" hidden="1" customHeight="1" outlineLevel="2" spans="1:4">
      <c r="A2780" s="27">
        <v>45496</v>
      </c>
      <c r="B2780" s="1" t="s">
        <v>1806</v>
      </c>
      <c r="C2780" s="1" t="s">
        <v>19</v>
      </c>
      <c r="D2780" s="1">
        <v>19</v>
      </c>
    </row>
    <row r="2781" customHeight="1" outlineLevel="1" collapsed="1" spans="1:4">
      <c r="A2781" s="27"/>
      <c r="B2781" s="28" t="s">
        <v>1807</v>
      </c>
      <c r="D2781" s="1">
        <f>SUBTOTAL(9,D2780)</f>
        <v>19</v>
      </c>
    </row>
    <row r="2782" hidden="1" customHeight="1" outlineLevel="2" spans="1:4">
      <c r="A2782" s="27">
        <v>45496</v>
      </c>
      <c r="B2782" s="1" t="s">
        <v>1808</v>
      </c>
      <c r="C2782" s="1" t="s">
        <v>19</v>
      </c>
      <c r="D2782" s="1">
        <v>139</v>
      </c>
    </row>
    <row r="2783" customHeight="1" outlineLevel="1" collapsed="1" spans="1:4">
      <c r="A2783" s="27"/>
      <c r="B2783" s="28" t="s">
        <v>1809</v>
      </c>
      <c r="D2783" s="1">
        <f>SUBTOTAL(9,D2782)</f>
        <v>139</v>
      </c>
    </row>
    <row r="2784" hidden="1" customHeight="1" outlineLevel="2" spans="1:4">
      <c r="A2784" s="27">
        <v>45496</v>
      </c>
      <c r="B2784" s="1" t="s">
        <v>1810</v>
      </c>
      <c r="C2784" s="1" t="s">
        <v>19</v>
      </c>
      <c r="D2784" s="1">
        <v>34</v>
      </c>
    </row>
    <row r="2785" customHeight="1" outlineLevel="1" collapsed="1" spans="1:4">
      <c r="A2785" s="27"/>
      <c r="B2785" s="28" t="s">
        <v>1811</v>
      </c>
      <c r="D2785" s="1">
        <f>SUBTOTAL(9,D2784)</f>
        <v>34</v>
      </c>
    </row>
    <row r="2786" hidden="1" customHeight="1" outlineLevel="2" spans="1:4">
      <c r="A2786" s="27">
        <v>45496</v>
      </c>
      <c r="B2786" s="1" t="s">
        <v>1812</v>
      </c>
      <c r="C2786" s="1" t="s">
        <v>19</v>
      </c>
      <c r="D2786" s="1">
        <v>42</v>
      </c>
    </row>
    <row r="2787" customHeight="1" outlineLevel="1" collapsed="1" spans="1:4">
      <c r="A2787" s="27"/>
      <c r="B2787" s="28" t="s">
        <v>1813</v>
      </c>
      <c r="D2787" s="1">
        <f>SUBTOTAL(9,D2786)</f>
        <v>42</v>
      </c>
    </row>
    <row r="2788" hidden="1" customHeight="1" outlineLevel="2" spans="1:4">
      <c r="A2788" s="27">
        <v>45496</v>
      </c>
      <c r="B2788" s="1" t="s">
        <v>1814</v>
      </c>
      <c r="C2788" s="1" t="s">
        <v>19</v>
      </c>
      <c r="D2788" s="1">
        <v>20</v>
      </c>
    </row>
    <row r="2789" customHeight="1" outlineLevel="1" collapsed="1" spans="1:4">
      <c r="A2789" s="27"/>
      <c r="B2789" s="28" t="s">
        <v>1815</v>
      </c>
      <c r="D2789" s="1">
        <f>SUBTOTAL(9,D2788)</f>
        <v>20</v>
      </c>
    </row>
    <row r="2790" hidden="1" customHeight="1" outlineLevel="2" spans="1:4">
      <c r="A2790" s="27">
        <v>45496</v>
      </c>
      <c r="B2790" s="1" t="s">
        <v>1816</v>
      </c>
      <c r="C2790" s="1" t="s">
        <v>19</v>
      </c>
      <c r="D2790" s="1">
        <v>3</v>
      </c>
    </row>
    <row r="2791" hidden="1" customHeight="1" outlineLevel="2" spans="1:10">
      <c r="A2791" s="27">
        <v>45574</v>
      </c>
      <c r="B2791" s="1" t="s">
        <v>1816</v>
      </c>
      <c r="C2791" s="1" t="s">
        <v>19</v>
      </c>
      <c r="D2791" s="1">
        <f>E2791-F2791</f>
        <v>-3</v>
      </c>
      <c r="F2791" s="1">
        <v>3</v>
      </c>
      <c r="H2791" s="1" t="s">
        <v>14</v>
      </c>
      <c r="I2791" s="1" t="s">
        <v>14</v>
      </c>
      <c r="J2791" s="1" t="s">
        <v>1642</v>
      </c>
    </row>
    <row r="2792" customHeight="1" outlineLevel="1" collapsed="1" spans="1:4">
      <c r="A2792" s="27"/>
      <c r="B2792" s="28" t="s">
        <v>1817</v>
      </c>
      <c r="D2792" s="1">
        <f>SUBTOTAL(9,D2790:D2791)</f>
        <v>0</v>
      </c>
    </row>
    <row r="2793" hidden="1" customHeight="1" outlineLevel="2" spans="1:4">
      <c r="A2793" s="27">
        <v>45496</v>
      </c>
      <c r="B2793" s="1" t="s">
        <v>1818</v>
      </c>
      <c r="C2793" s="1" t="s">
        <v>19</v>
      </c>
      <c r="D2793" s="1">
        <v>20</v>
      </c>
    </row>
    <row r="2794" hidden="1" customHeight="1" outlineLevel="2" spans="1:10">
      <c r="A2794" s="27">
        <v>45524</v>
      </c>
      <c r="B2794" s="1" t="s">
        <v>1818</v>
      </c>
      <c r="C2794" s="1" t="s">
        <v>19</v>
      </c>
      <c r="D2794" s="1">
        <f>E2794-F2794</f>
        <v>-20</v>
      </c>
      <c r="F2794" s="1">
        <v>20</v>
      </c>
      <c r="H2794" s="1" t="s">
        <v>62</v>
      </c>
      <c r="I2794" s="1" t="s">
        <v>88</v>
      </c>
      <c r="J2794" s="1" t="s">
        <v>89</v>
      </c>
    </row>
    <row r="2795" customHeight="1" outlineLevel="1" collapsed="1" spans="1:4">
      <c r="A2795" s="27"/>
      <c r="B2795" s="28" t="s">
        <v>1819</v>
      </c>
      <c r="D2795" s="1">
        <f>SUBTOTAL(9,D2793:D2794)</f>
        <v>0</v>
      </c>
    </row>
    <row r="2796" hidden="1" customHeight="1" outlineLevel="2" spans="1:4">
      <c r="A2796" s="27">
        <v>45496</v>
      </c>
      <c r="B2796" s="1" t="s">
        <v>1820</v>
      </c>
      <c r="C2796" s="1" t="s">
        <v>28</v>
      </c>
      <c r="D2796" s="1">
        <v>500</v>
      </c>
    </row>
    <row r="2797" customHeight="1" outlineLevel="1" collapsed="1" spans="1:4">
      <c r="A2797" s="27"/>
      <c r="B2797" s="28" t="s">
        <v>1821</v>
      </c>
      <c r="D2797" s="1">
        <f>SUBTOTAL(9,D2796)</f>
        <v>500</v>
      </c>
    </row>
    <row r="2798" hidden="1" customHeight="1" outlineLevel="2" spans="1:4">
      <c r="A2798" s="27">
        <v>45496</v>
      </c>
      <c r="B2798" s="1" t="s">
        <v>1822</v>
      </c>
      <c r="C2798" s="1" t="s">
        <v>28</v>
      </c>
      <c r="D2798" s="1">
        <v>54</v>
      </c>
    </row>
    <row r="2799" hidden="1" customHeight="1" outlineLevel="2" spans="1:4">
      <c r="A2799" s="27">
        <v>45496</v>
      </c>
      <c r="B2799" s="1" t="s">
        <v>1822</v>
      </c>
      <c r="C2799" s="1" t="s">
        <v>28</v>
      </c>
      <c r="D2799" s="1">
        <v>72</v>
      </c>
    </row>
    <row r="2800" customHeight="1" outlineLevel="1" collapsed="1" spans="1:4">
      <c r="A2800" s="27"/>
      <c r="B2800" s="28" t="s">
        <v>1823</v>
      </c>
      <c r="D2800" s="1">
        <f>SUBTOTAL(9,D2798:D2799)</f>
        <v>126</v>
      </c>
    </row>
    <row r="2801" hidden="1" customHeight="1" outlineLevel="2" spans="1:4">
      <c r="A2801" s="27">
        <v>45496</v>
      </c>
      <c r="B2801" s="1" t="s">
        <v>1824</v>
      </c>
      <c r="C2801" s="1" t="s">
        <v>1294</v>
      </c>
      <c r="D2801" s="1">
        <v>3</v>
      </c>
    </row>
    <row r="2802" hidden="1" customHeight="1" outlineLevel="2" spans="1:10">
      <c r="A2802" s="27">
        <v>46022</v>
      </c>
      <c r="B2802" s="1" t="s">
        <v>1824</v>
      </c>
      <c r="C2802" s="1" t="s">
        <v>19</v>
      </c>
      <c r="D2802" s="1">
        <f>E2802-F2802</f>
        <v>-3</v>
      </c>
      <c r="F2802" s="1">
        <v>3</v>
      </c>
      <c r="H2802" s="1" t="s">
        <v>38</v>
      </c>
      <c r="I2802" s="1" t="s">
        <v>39</v>
      </c>
      <c r="J2802" s="1" t="s">
        <v>39</v>
      </c>
    </row>
    <row r="2803" customHeight="1" outlineLevel="1" collapsed="1" spans="1:4">
      <c r="A2803" s="27"/>
      <c r="B2803" s="28" t="s">
        <v>1825</v>
      </c>
      <c r="D2803" s="1">
        <f>SUBTOTAL(9,D2801:D2802)</f>
        <v>0</v>
      </c>
    </row>
    <row r="2804" hidden="1" customHeight="1" outlineLevel="2" spans="1:7">
      <c r="A2804" s="27">
        <v>45532</v>
      </c>
      <c r="B2804" s="1" t="s">
        <v>1826</v>
      </c>
      <c r="C2804" s="1" t="s">
        <v>769</v>
      </c>
      <c r="D2804" s="1">
        <f>E2804-F2804</f>
        <v>50</v>
      </c>
      <c r="E2804" s="1">
        <v>50</v>
      </c>
      <c r="G2804" s="1" t="s">
        <v>1827</v>
      </c>
    </row>
    <row r="2805" hidden="1" customHeight="1" outlineLevel="2" spans="1:10">
      <c r="A2805" s="27">
        <v>45536</v>
      </c>
      <c r="B2805" s="1" t="s">
        <v>1826</v>
      </c>
      <c r="C2805" s="1" t="s">
        <v>768</v>
      </c>
      <c r="D2805" s="1">
        <f>E2805-F2805</f>
        <v>-6</v>
      </c>
      <c r="F2805" s="1">
        <v>6</v>
      </c>
      <c r="H2805" s="1" t="s">
        <v>690</v>
      </c>
      <c r="I2805" s="1" t="s">
        <v>157</v>
      </c>
      <c r="J2805" s="1" t="s">
        <v>89</v>
      </c>
    </row>
    <row r="2806" hidden="1" customHeight="1" outlineLevel="2" spans="1:10">
      <c r="A2806" s="27">
        <v>45560</v>
      </c>
      <c r="B2806" s="1" t="s">
        <v>1826</v>
      </c>
      <c r="C2806" s="1" t="s">
        <v>19</v>
      </c>
      <c r="D2806" s="1">
        <f>E2806-F2806</f>
        <v>-1.44</v>
      </c>
      <c r="F2806" s="1">
        <v>1.44</v>
      </c>
      <c r="H2806" s="1" t="s">
        <v>156</v>
      </c>
      <c r="I2806" s="1" t="s">
        <v>157</v>
      </c>
      <c r="J2806" s="1" t="s">
        <v>89</v>
      </c>
    </row>
    <row r="2807" hidden="1" customHeight="1" outlineLevel="2" spans="1:10">
      <c r="A2807" s="27">
        <v>46014</v>
      </c>
      <c r="B2807" s="1" t="s">
        <v>1826</v>
      </c>
      <c r="C2807" s="1" t="s">
        <v>768</v>
      </c>
      <c r="D2807" s="1">
        <f>E2807-F2807</f>
        <v>-0.9</v>
      </c>
      <c r="F2807" s="1">
        <v>0.9</v>
      </c>
      <c r="H2807" s="1" t="s">
        <v>38</v>
      </c>
      <c r="I2807" s="1" t="s">
        <v>154</v>
      </c>
      <c r="J2807" s="1" t="s">
        <v>89</v>
      </c>
    </row>
    <row r="2808" hidden="1" customHeight="1" outlineLevel="2" spans="1:10">
      <c r="A2808" s="27">
        <v>46022</v>
      </c>
      <c r="B2808" s="1" t="s">
        <v>1826</v>
      </c>
      <c r="C2808" s="1" t="s">
        <v>19</v>
      </c>
      <c r="D2808" s="1">
        <f>E2808-F2808</f>
        <v>-41.66</v>
      </c>
      <c r="F2808" s="1">
        <v>41.66</v>
      </c>
      <c r="H2808" s="1" t="s">
        <v>38</v>
      </c>
      <c r="I2808" s="1" t="s">
        <v>39</v>
      </c>
      <c r="J2808" s="1" t="s">
        <v>39</v>
      </c>
    </row>
    <row r="2809" customHeight="1" outlineLevel="1" collapsed="1" spans="1:4">
      <c r="A2809" s="27"/>
      <c r="B2809" s="28" t="s">
        <v>1828</v>
      </c>
      <c r="D2809" s="1">
        <f>SUBTOTAL(9,D2804:D2808)</f>
        <v>0</v>
      </c>
    </row>
    <row r="2810" hidden="1" customHeight="1" outlineLevel="2" spans="1:4">
      <c r="A2810" s="27">
        <v>45496</v>
      </c>
      <c r="B2810" s="1" t="s">
        <v>1829</v>
      </c>
      <c r="C2810" s="1" t="s">
        <v>768</v>
      </c>
      <c r="D2810" s="1">
        <v>4</v>
      </c>
    </row>
    <row r="2811" hidden="1" customHeight="1" outlineLevel="2" spans="1:10">
      <c r="A2811" s="27">
        <v>46022</v>
      </c>
      <c r="B2811" s="1" t="s">
        <v>1829</v>
      </c>
      <c r="C2811" s="1" t="s">
        <v>19</v>
      </c>
      <c r="D2811" s="1">
        <f>E2811-F2811</f>
        <v>-4</v>
      </c>
      <c r="F2811" s="1">
        <v>4</v>
      </c>
      <c r="H2811" s="1" t="s">
        <v>38</v>
      </c>
      <c r="I2811" s="1" t="s">
        <v>39</v>
      </c>
      <c r="J2811" s="1" t="s">
        <v>39</v>
      </c>
    </row>
    <row r="2812" customHeight="1" outlineLevel="1" collapsed="1" spans="1:4">
      <c r="A2812" s="27"/>
      <c r="B2812" s="28" t="s">
        <v>1830</v>
      </c>
      <c r="D2812" s="1">
        <f>SUBTOTAL(9,D2810:D2811)</f>
        <v>0</v>
      </c>
    </row>
    <row r="2813" hidden="1" customHeight="1" outlineLevel="2" spans="1:7">
      <c r="A2813" s="27">
        <v>45501</v>
      </c>
      <c r="B2813" s="1" t="s">
        <v>1831</v>
      </c>
      <c r="C2813" s="1" t="s">
        <v>19</v>
      </c>
      <c r="D2813" s="1">
        <f>E2813-F2813</f>
        <v>300</v>
      </c>
      <c r="E2813" s="1">
        <v>300</v>
      </c>
      <c r="G2813" s="1" t="s">
        <v>61</v>
      </c>
    </row>
    <row r="2814" hidden="1" customHeight="1" outlineLevel="2" spans="1:10">
      <c r="A2814" s="27">
        <v>45503</v>
      </c>
      <c r="B2814" s="1" t="s">
        <v>1831</v>
      </c>
      <c r="C2814" s="1" t="s">
        <v>19</v>
      </c>
      <c r="D2814" s="1">
        <f>E2814-F2814</f>
        <v>-300</v>
      </c>
      <c r="F2814" s="1">
        <v>300</v>
      </c>
      <c r="H2814" s="1" t="s">
        <v>732</v>
      </c>
      <c r="I2814" s="1" t="s">
        <v>165</v>
      </c>
      <c r="J2814" s="1" t="s">
        <v>516</v>
      </c>
    </row>
    <row r="2815" customHeight="1" outlineLevel="1" collapsed="1" spans="1:4">
      <c r="A2815" s="27"/>
      <c r="B2815" s="28" t="s">
        <v>1832</v>
      </c>
      <c r="D2815" s="1">
        <f>SUBTOTAL(9,D2813:D2814)</f>
        <v>0</v>
      </c>
    </row>
    <row r="2816" hidden="1" customHeight="1" outlineLevel="2" spans="1:11">
      <c r="A2816" s="27">
        <v>46003</v>
      </c>
      <c r="B2816" s="1" t="s">
        <v>1833</v>
      </c>
      <c r="C2816" s="1" t="s">
        <v>806</v>
      </c>
      <c r="D2816" s="1">
        <f>E2816-F2816</f>
        <v>0</v>
      </c>
      <c r="E2816" s="1">
        <v>8</v>
      </c>
      <c r="F2816" s="1">
        <v>8</v>
      </c>
      <c r="G2816" s="1" t="s">
        <v>167</v>
      </c>
      <c r="K2816" s="1" t="s">
        <v>1834</v>
      </c>
    </row>
    <row r="2817" customHeight="1" outlineLevel="1" collapsed="1" spans="1:4">
      <c r="A2817" s="27"/>
      <c r="B2817" s="28" t="s">
        <v>1835</v>
      </c>
      <c r="D2817" s="1">
        <f>SUBTOTAL(9,D2816)</f>
        <v>0</v>
      </c>
    </row>
    <row r="2818" hidden="1" customHeight="1" outlineLevel="2" spans="1:7">
      <c r="A2818" s="27">
        <v>46000</v>
      </c>
      <c r="B2818" s="1" t="s">
        <v>1836</v>
      </c>
      <c r="C2818" s="1" t="s">
        <v>768</v>
      </c>
      <c r="D2818" s="1">
        <f>E2818-F2818</f>
        <v>5000</v>
      </c>
      <c r="E2818" s="1">
        <v>5000</v>
      </c>
      <c r="G2818" s="1" t="s">
        <v>928</v>
      </c>
    </row>
    <row r="2819" hidden="1" customHeight="1" outlineLevel="2" spans="1:10">
      <c r="A2819" s="27">
        <v>46003</v>
      </c>
      <c r="B2819" s="1" t="s">
        <v>1836</v>
      </c>
      <c r="C2819" s="1" t="s">
        <v>768</v>
      </c>
      <c r="D2819" s="1">
        <f>E2819-F2819</f>
        <v>-5000</v>
      </c>
      <c r="F2819" s="1">
        <v>5000</v>
      </c>
      <c r="H2819" s="1" t="s">
        <v>1344</v>
      </c>
      <c r="I2819" s="1" t="s">
        <v>165</v>
      </c>
      <c r="J2819" s="1" t="s">
        <v>1246</v>
      </c>
    </row>
    <row r="2820" customHeight="1" outlineLevel="1" collapsed="1" spans="1:4">
      <c r="A2820" s="27"/>
      <c r="B2820" s="28" t="s">
        <v>1837</v>
      </c>
      <c r="D2820" s="1">
        <f>SUBTOTAL(9,D2818:D2819)</f>
        <v>0</v>
      </c>
    </row>
    <row r="2821" hidden="1" customHeight="1" outlineLevel="2" spans="1:4">
      <c r="A2821" s="27">
        <v>45496</v>
      </c>
      <c r="B2821" s="1" t="s">
        <v>1838</v>
      </c>
      <c r="C2821" s="1" t="s">
        <v>19</v>
      </c>
      <c r="D2821" s="1">
        <v>5</v>
      </c>
    </row>
    <row r="2822" hidden="1" customHeight="1" outlineLevel="2" spans="1:10">
      <c r="A2822" s="27">
        <v>45660</v>
      </c>
      <c r="B2822" s="1" t="s">
        <v>1838</v>
      </c>
      <c r="C2822" s="1" t="s">
        <v>19</v>
      </c>
      <c r="D2822" s="1">
        <f>E2822-F2822</f>
        <v>-5</v>
      </c>
      <c r="F2822" s="1">
        <v>5</v>
      </c>
      <c r="H2822" s="1" t="s">
        <v>38</v>
      </c>
      <c r="I2822" s="1" t="s">
        <v>39</v>
      </c>
      <c r="J2822" s="1" t="s">
        <v>39</v>
      </c>
    </row>
    <row r="2823" customHeight="1" outlineLevel="1" collapsed="1" spans="1:4">
      <c r="A2823" s="27"/>
      <c r="B2823" s="28" t="s">
        <v>1839</v>
      </c>
      <c r="D2823" s="1">
        <f>SUBTOTAL(9,D2821:D2822)</f>
        <v>0</v>
      </c>
    </row>
    <row r="2824" hidden="1" customHeight="1" outlineLevel="2" spans="1:4">
      <c r="A2824" s="27">
        <v>45496</v>
      </c>
      <c r="B2824" s="1" t="s">
        <v>1840</v>
      </c>
      <c r="C2824" s="1" t="s">
        <v>1516</v>
      </c>
      <c r="D2824" s="1">
        <v>20</v>
      </c>
    </row>
    <row r="2825" hidden="1" customHeight="1" outlineLevel="2" spans="1:10">
      <c r="A2825" s="27">
        <v>46022</v>
      </c>
      <c r="B2825" s="1" t="s">
        <v>1840</v>
      </c>
      <c r="C2825" s="1" t="s">
        <v>19</v>
      </c>
      <c r="D2825" s="1">
        <f>E2825-F2825</f>
        <v>-20</v>
      </c>
      <c r="F2825" s="1">
        <v>20</v>
      </c>
      <c r="H2825" s="1" t="s">
        <v>38</v>
      </c>
      <c r="I2825" s="1" t="s">
        <v>39</v>
      </c>
      <c r="J2825" s="1" t="s">
        <v>39</v>
      </c>
    </row>
    <row r="2826" customHeight="1" outlineLevel="1" collapsed="1" spans="1:4">
      <c r="A2826" s="27"/>
      <c r="B2826" s="28" t="s">
        <v>1841</v>
      </c>
      <c r="D2826" s="1">
        <f>SUBTOTAL(9,D2824:D2825)</f>
        <v>0</v>
      </c>
    </row>
    <row r="2827" hidden="1" customHeight="1" outlineLevel="2" spans="1:7">
      <c r="A2827" s="27">
        <v>45538</v>
      </c>
      <c r="B2827" s="1" t="s">
        <v>1842</v>
      </c>
      <c r="C2827" s="1" t="s">
        <v>19</v>
      </c>
      <c r="D2827" s="1">
        <f>E2827-F2827</f>
        <v>100</v>
      </c>
      <c r="E2827" s="1">
        <v>100</v>
      </c>
      <c r="G2827" s="1" t="s">
        <v>61</v>
      </c>
    </row>
    <row r="2828" hidden="1" customHeight="1" outlineLevel="2" spans="1:10">
      <c r="A2828" s="27">
        <v>45560</v>
      </c>
      <c r="B2828" s="1" t="s">
        <v>1842</v>
      </c>
      <c r="C2828" s="1" t="s">
        <v>19</v>
      </c>
      <c r="D2828" s="1">
        <f>E2828-F2828</f>
        <v>-100</v>
      </c>
      <c r="F2828" s="1">
        <v>100</v>
      </c>
      <c r="H2828" s="1" t="s">
        <v>156</v>
      </c>
      <c r="I2828" s="1" t="s">
        <v>157</v>
      </c>
      <c r="J2828" s="1" t="s">
        <v>89</v>
      </c>
    </row>
    <row r="2829" customHeight="1" outlineLevel="1" collapsed="1" spans="1:4">
      <c r="A2829" s="27"/>
      <c r="B2829" s="28" t="s">
        <v>1843</v>
      </c>
      <c r="D2829" s="1">
        <f>SUBTOTAL(9,D2827:D2828)</f>
        <v>0</v>
      </c>
    </row>
    <row r="2830" hidden="1" customHeight="1" outlineLevel="2" spans="1:7">
      <c r="A2830" s="27">
        <v>45529</v>
      </c>
      <c r="B2830" s="1" t="s">
        <v>1844</v>
      </c>
      <c r="C2830" s="1" t="s">
        <v>803</v>
      </c>
      <c r="D2830" s="1">
        <f>E2830-F2830</f>
        <v>1</v>
      </c>
      <c r="E2830" s="1">
        <v>1</v>
      </c>
      <c r="G2830" s="1" t="s">
        <v>61</v>
      </c>
    </row>
    <row r="2831" hidden="1" customHeight="1" outlineLevel="2" spans="1:10">
      <c r="A2831" s="27">
        <v>45532</v>
      </c>
      <c r="B2831" s="1" t="s">
        <v>1844</v>
      </c>
      <c r="C2831" s="1" t="s">
        <v>803</v>
      </c>
      <c r="D2831" s="1">
        <f>E2831-F2831</f>
        <v>-1</v>
      </c>
      <c r="F2831" s="1">
        <v>1</v>
      </c>
      <c r="H2831" s="1" t="s">
        <v>732</v>
      </c>
      <c r="I2831" s="1" t="s">
        <v>63</v>
      </c>
      <c r="J2831" s="1" t="s">
        <v>64</v>
      </c>
    </row>
    <row r="2832" customHeight="1" outlineLevel="1" collapsed="1" spans="1:4">
      <c r="A2832" s="27"/>
      <c r="B2832" s="28" t="s">
        <v>1845</v>
      </c>
      <c r="D2832" s="1">
        <f>SUBTOTAL(9,D2830:D2831)</f>
        <v>0</v>
      </c>
    </row>
    <row r="2833" hidden="1" customHeight="1" outlineLevel="2" spans="1:4">
      <c r="A2833" s="27">
        <v>45496</v>
      </c>
      <c r="B2833" s="1" t="s">
        <v>1846</v>
      </c>
      <c r="C2833" s="1" t="s">
        <v>803</v>
      </c>
      <c r="D2833" s="1">
        <v>20</v>
      </c>
    </row>
    <row r="2834" hidden="1" customHeight="1" outlineLevel="2" spans="1:10">
      <c r="A2834" s="27">
        <v>46022</v>
      </c>
      <c r="B2834" s="1" t="s">
        <v>1846</v>
      </c>
      <c r="C2834" s="1" t="s">
        <v>19</v>
      </c>
      <c r="D2834" s="1">
        <f>E2834-F2834</f>
        <v>-2</v>
      </c>
      <c r="F2834" s="1">
        <v>2</v>
      </c>
      <c r="H2834" s="1" t="s">
        <v>38</v>
      </c>
      <c r="I2834" s="1" t="s">
        <v>39</v>
      </c>
      <c r="J2834" s="1" t="s">
        <v>39</v>
      </c>
    </row>
    <row r="2835" customHeight="1" outlineLevel="1" collapsed="1" spans="1:4">
      <c r="A2835" s="27"/>
      <c r="B2835" s="28" t="s">
        <v>1847</v>
      </c>
      <c r="D2835" s="1">
        <f>SUBTOTAL(9,D2833:D2834)</f>
        <v>18</v>
      </c>
    </row>
    <row r="2836" hidden="1" customHeight="1" outlineLevel="2" spans="1:4">
      <c r="A2836" s="27">
        <v>45496</v>
      </c>
      <c r="B2836" s="1" t="s">
        <v>1848</v>
      </c>
      <c r="C2836" s="1" t="s">
        <v>1452</v>
      </c>
      <c r="D2836" s="1">
        <v>6</v>
      </c>
    </row>
    <row r="2837" hidden="1" customHeight="1" outlineLevel="2" spans="1:10">
      <c r="A2837" s="27">
        <v>45995</v>
      </c>
      <c r="B2837" s="1" t="s">
        <v>1848</v>
      </c>
      <c r="C2837" s="1" t="s">
        <v>19</v>
      </c>
      <c r="D2837" s="1">
        <f>E2837-F2837</f>
        <v>-6</v>
      </c>
      <c r="F2837" s="1">
        <v>6</v>
      </c>
      <c r="H2837" s="1" t="s">
        <v>1274</v>
      </c>
      <c r="I2837" s="1" t="s">
        <v>1849</v>
      </c>
      <c r="J2837" s="1" t="s">
        <v>1850</v>
      </c>
    </row>
    <row r="2838" customHeight="1" outlineLevel="1" collapsed="1" spans="1:4">
      <c r="A2838" s="27"/>
      <c r="B2838" s="28" t="s">
        <v>1851</v>
      </c>
      <c r="D2838" s="1">
        <f>SUBTOTAL(9,D2836:D2837)</f>
        <v>0</v>
      </c>
    </row>
    <row r="2839" hidden="1" customHeight="1" outlineLevel="2" spans="1:4">
      <c r="A2839" s="27">
        <v>45496</v>
      </c>
      <c r="B2839" s="1" t="s">
        <v>1852</v>
      </c>
      <c r="C2839" s="1" t="s">
        <v>19</v>
      </c>
      <c r="D2839" s="1">
        <v>76</v>
      </c>
    </row>
    <row r="2840" hidden="1" customHeight="1" outlineLevel="2" spans="1:10">
      <c r="A2840" s="27">
        <v>45538</v>
      </c>
      <c r="B2840" s="1" t="s">
        <v>1852</v>
      </c>
      <c r="C2840" s="1" t="s">
        <v>19</v>
      </c>
      <c r="D2840" s="1">
        <f>E2840-F2840</f>
        <v>-2</v>
      </c>
      <c r="F2840" s="1">
        <v>2</v>
      </c>
      <c r="H2840" s="1" t="s">
        <v>62</v>
      </c>
      <c r="I2840" s="1" t="s">
        <v>88</v>
      </c>
      <c r="J2840" s="1" t="s">
        <v>89</v>
      </c>
    </row>
    <row r="2841" customHeight="1" outlineLevel="1" collapsed="1" spans="1:4">
      <c r="A2841" s="27"/>
      <c r="B2841" s="28" t="s">
        <v>1853</v>
      </c>
      <c r="D2841" s="1">
        <f>SUBTOTAL(9,D2839:D2840)</f>
        <v>74</v>
      </c>
    </row>
    <row r="2842" hidden="1" customHeight="1" outlineLevel="2" spans="1:4">
      <c r="A2842" s="27">
        <v>45496</v>
      </c>
      <c r="B2842" s="1" t="s">
        <v>1854</v>
      </c>
      <c r="C2842" s="1" t="s">
        <v>19</v>
      </c>
      <c r="D2842" s="1">
        <v>144</v>
      </c>
    </row>
    <row r="2843" hidden="1" customHeight="1" outlineLevel="2" spans="1:10">
      <c r="A2843" s="27">
        <v>45580</v>
      </c>
      <c r="B2843" s="1" t="s">
        <v>1854</v>
      </c>
      <c r="C2843" s="1" t="s">
        <v>19</v>
      </c>
      <c r="D2843" s="1">
        <f>E2843-F2843</f>
        <v>-3</v>
      </c>
      <c r="F2843" s="1">
        <v>3</v>
      </c>
      <c r="H2843" s="1" t="s">
        <v>62</v>
      </c>
      <c r="I2843" s="1" t="s">
        <v>88</v>
      </c>
      <c r="J2843" s="1" t="s">
        <v>89</v>
      </c>
    </row>
    <row r="2844" customHeight="1" outlineLevel="1" collapsed="1" spans="1:4">
      <c r="A2844" s="27"/>
      <c r="B2844" s="28" t="s">
        <v>1855</v>
      </c>
      <c r="D2844" s="1">
        <f>SUBTOTAL(9,D2842:D2843)</f>
        <v>141</v>
      </c>
    </row>
    <row r="2845" hidden="1" customHeight="1" outlineLevel="2" spans="1:4">
      <c r="A2845" s="27">
        <v>45496</v>
      </c>
      <c r="B2845" s="1" t="s">
        <v>1856</v>
      </c>
      <c r="C2845" s="1" t="s">
        <v>19</v>
      </c>
      <c r="D2845" s="1">
        <v>58</v>
      </c>
    </row>
    <row r="2846" customHeight="1" outlineLevel="1" collapsed="1" spans="1:4">
      <c r="A2846" s="27"/>
      <c r="B2846" s="28" t="s">
        <v>1857</v>
      </c>
      <c r="D2846" s="1">
        <f>SUBTOTAL(9,D2845)</f>
        <v>58</v>
      </c>
    </row>
    <row r="2847" hidden="1" customHeight="1" outlineLevel="2" spans="1:4">
      <c r="A2847" s="27">
        <v>45496</v>
      </c>
      <c r="B2847" s="1" t="s">
        <v>1858</v>
      </c>
      <c r="C2847" s="1" t="s">
        <v>19</v>
      </c>
      <c r="D2847" s="1">
        <v>7</v>
      </c>
    </row>
    <row r="2848" hidden="1" customHeight="1" outlineLevel="2" spans="1:10">
      <c r="A2848" s="27">
        <v>45538</v>
      </c>
      <c r="B2848" s="1" t="s">
        <v>1858</v>
      </c>
      <c r="C2848" s="1" t="s">
        <v>19</v>
      </c>
      <c r="D2848" s="1">
        <f>E2848-F2848</f>
        <v>-2</v>
      </c>
      <c r="F2848" s="1">
        <v>2</v>
      </c>
      <c r="H2848" s="1" t="s">
        <v>62</v>
      </c>
      <c r="I2848" s="1" t="s">
        <v>88</v>
      </c>
      <c r="J2848" s="1" t="s">
        <v>89</v>
      </c>
    </row>
    <row r="2849" hidden="1" customHeight="1" outlineLevel="2" spans="1:10">
      <c r="A2849" s="27">
        <v>45594</v>
      </c>
      <c r="B2849" s="1" t="s">
        <v>1858</v>
      </c>
      <c r="C2849" s="1" t="s">
        <v>19</v>
      </c>
      <c r="D2849" s="1">
        <f>E2849-F2849</f>
        <v>-2</v>
      </c>
      <c r="F2849" s="1">
        <v>2</v>
      </c>
      <c r="H2849" s="1" t="s">
        <v>156</v>
      </c>
      <c r="I2849" s="1" t="s">
        <v>157</v>
      </c>
      <c r="J2849" s="1" t="s">
        <v>89</v>
      </c>
    </row>
    <row r="2850" hidden="1" customHeight="1" outlineLevel="2" spans="1:10">
      <c r="A2850" s="27">
        <v>45623</v>
      </c>
      <c r="B2850" s="1" t="s">
        <v>1858</v>
      </c>
      <c r="C2850" s="1" t="s">
        <v>19</v>
      </c>
      <c r="D2850" s="1">
        <f>E2850-F2850</f>
        <v>-3</v>
      </c>
      <c r="F2850" s="1">
        <v>3</v>
      </c>
      <c r="H2850" s="1" t="s">
        <v>156</v>
      </c>
      <c r="I2850" s="1" t="s">
        <v>157</v>
      </c>
      <c r="J2850" s="1" t="s">
        <v>89</v>
      </c>
    </row>
    <row r="2851" customHeight="1" outlineLevel="1" collapsed="1" spans="1:4">
      <c r="A2851" s="27"/>
      <c r="B2851" s="28" t="s">
        <v>1859</v>
      </c>
      <c r="D2851" s="1">
        <f>SUBTOTAL(9,D2847:D2850)</f>
        <v>0</v>
      </c>
    </row>
    <row r="2852" hidden="1" customHeight="1" outlineLevel="2" spans="1:4">
      <c r="A2852" s="27">
        <v>45496</v>
      </c>
      <c r="B2852" s="1" t="s">
        <v>1860</v>
      </c>
      <c r="C2852" s="1" t="s">
        <v>19</v>
      </c>
      <c r="D2852" s="1">
        <v>41</v>
      </c>
    </row>
    <row r="2853" hidden="1" customHeight="1" outlineLevel="2" spans="1:10">
      <c r="A2853" s="27">
        <v>45535</v>
      </c>
      <c r="B2853" s="1" t="s">
        <v>1860</v>
      </c>
      <c r="C2853" s="1" t="s">
        <v>19</v>
      </c>
      <c r="D2853" s="1">
        <f t="shared" ref="D2853:D2858" si="33">E2853-F2853</f>
        <v>-2</v>
      </c>
      <c r="F2853" s="1">
        <v>2</v>
      </c>
      <c r="H2853" s="1" t="s">
        <v>62</v>
      </c>
      <c r="I2853" s="1" t="s">
        <v>88</v>
      </c>
      <c r="J2853" s="1" t="s">
        <v>89</v>
      </c>
    </row>
    <row r="2854" hidden="1" customHeight="1" outlineLevel="2" spans="1:10">
      <c r="A2854" s="27">
        <v>45537</v>
      </c>
      <c r="B2854" s="1" t="s">
        <v>1860</v>
      </c>
      <c r="C2854" s="1" t="s">
        <v>19</v>
      </c>
      <c r="D2854" s="1">
        <f t="shared" si="33"/>
        <v>-3</v>
      </c>
      <c r="F2854" s="1">
        <v>3</v>
      </c>
      <c r="H2854" s="1" t="s">
        <v>62</v>
      </c>
      <c r="I2854" s="1" t="s">
        <v>88</v>
      </c>
      <c r="J2854" s="1" t="s">
        <v>89</v>
      </c>
    </row>
    <row r="2855" hidden="1" customHeight="1" outlineLevel="2" spans="1:10">
      <c r="A2855" s="27">
        <v>45536</v>
      </c>
      <c r="B2855" s="1" t="s">
        <v>1860</v>
      </c>
      <c r="C2855" s="1" t="s">
        <v>19</v>
      </c>
      <c r="D2855" s="1">
        <f t="shared" si="33"/>
        <v>-4</v>
      </c>
      <c r="F2855" s="1">
        <v>4</v>
      </c>
      <c r="H2855" s="1" t="s">
        <v>690</v>
      </c>
      <c r="I2855" s="1" t="s">
        <v>157</v>
      </c>
      <c r="J2855" s="1" t="s">
        <v>89</v>
      </c>
    </row>
    <row r="2856" hidden="1" customHeight="1" outlineLevel="2" spans="1:10">
      <c r="A2856" s="27">
        <v>45560</v>
      </c>
      <c r="B2856" s="1" t="s">
        <v>1860</v>
      </c>
      <c r="C2856" s="1" t="s">
        <v>19</v>
      </c>
      <c r="D2856" s="1">
        <f t="shared" si="33"/>
        <v>-10</v>
      </c>
      <c r="F2856" s="1">
        <v>10</v>
      </c>
      <c r="H2856" s="1" t="s">
        <v>156</v>
      </c>
      <c r="I2856" s="1" t="s">
        <v>157</v>
      </c>
      <c r="J2856" s="1" t="s">
        <v>89</v>
      </c>
    </row>
    <row r="2857" hidden="1" customHeight="1" outlineLevel="2" spans="1:10">
      <c r="A2857" s="27">
        <v>45594</v>
      </c>
      <c r="B2857" s="1" t="s">
        <v>1860</v>
      </c>
      <c r="C2857" s="1" t="s">
        <v>19</v>
      </c>
      <c r="D2857" s="1">
        <f t="shared" si="33"/>
        <v>-5</v>
      </c>
      <c r="F2857" s="1">
        <v>5</v>
      </c>
      <c r="H2857" s="1" t="s">
        <v>156</v>
      </c>
      <c r="I2857" s="1" t="s">
        <v>157</v>
      </c>
      <c r="J2857" s="1" t="s">
        <v>89</v>
      </c>
    </row>
    <row r="2858" hidden="1" customHeight="1" outlineLevel="2" spans="1:10">
      <c r="A2858" s="27">
        <v>46022</v>
      </c>
      <c r="B2858" s="1" t="s">
        <v>1860</v>
      </c>
      <c r="C2858" s="1" t="s">
        <v>19</v>
      </c>
      <c r="D2858" s="1">
        <f t="shared" si="33"/>
        <v>-7</v>
      </c>
      <c r="F2858" s="1">
        <v>7</v>
      </c>
      <c r="H2858" s="1" t="s">
        <v>38</v>
      </c>
      <c r="I2858" s="1" t="s">
        <v>39</v>
      </c>
      <c r="J2858" s="1" t="s">
        <v>39</v>
      </c>
    </row>
    <row r="2859" customHeight="1" outlineLevel="1" collapsed="1" spans="1:4">
      <c r="A2859" s="27"/>
      <c r="B2859" s="28" t="s">
        <v>1861</v>
      </c>
      <c r="D2859" s="1">
        <f>SUBTOTAL(9,D2852:D2858)</f>
        <v>10</v>
      </c>
    </row>
    <row r="2860" hidden="1" customHeight="1" outlineLevel="2" spans="1:4">
      <c r="A2860" s="27">
        <v>45496</v>
      </c>
      <c r="B2860" s="1" t="s">
        <v>1862</v>
      </c>
      <c r="C2860" s="1" t="s">
        <v>19</v>
      </c>
      <c r="D2860" s="1">
        <v>65</v>
      </c>
    </row>
    <row r="2861" hidden="1" customHeight="1" outlineLevel="2" spans="1:4">
      <c r="A2861" s="27">
        <v>45496</v>
      </c>
      <c r="B2861" s="1" t="s">
        <v>1862</v>
      </c>
      <c r="C2861" s="1" t="s">
        <v>19</v>
      </c>
      <c r="D2861" s="1">
        <v>24</v>
      </c>
    </row>
    <row r="2862" hidden="1" customHeight="1" outlineLevel="2" spans="1:4">
      <c r="A2862" s="27">
        <v>45496</v>
      </c>
      <c r="B2862" s="1" t="s">
        <v>1862</v>
      </c>
      <c r="C2862" s="1" t="s">
        <v>19</v>
      </c>
      <c r="D2862" s="1">
        <v>9</v>
      </c>
    </row>
    <row r="2863" hidden="1" customHeight="1" outlineLevel="2" spans="1:10">
      <c r="A2863" s="27">
        <v>45524</v>
      </c>
      <c r="B2863" s="1" t="s">
        <v>1862</v>
      </c>
      <c r="C2863" s="1" t="s">
        <v>19</v>
      </c>
      <c r="D2863" s="1">
        <f t="shared" ref="D2863:D2871" si="34">E2863-F2863</f>
        <v>-6</v>
      </c>
      <c r="F2863" s="1">
        <v>6</v>
      </c>
      <c r="H2863" s="1" t="s">
        <v>62</v>
      </c>
      <c r="I2863" s="1" t="s">
        <v>88</v>
      </c>
      <c r="J2863" s="1" t="s">
        <v>89</v>
      </c>
    </row>
    <row r="2864" hidden="1" customHeight="1" outlineLevel="2" spans="1:10">
      <c r="A2864" s="27">
        <v>45527</v>
      </c>
      <c r="B2864" s="1" t="s">
        <v>1862</v>
      </c>
      <c r="C2864" s="1" t="s">
        <v>19</v>
      </c>
      <c r="D2864" s="1">
        <f t="shared" si="34"/>
        <v>-6</v>
      </c>
      <c r="F2864" s="1">
        <v>6</v>
      </c>
      <c r="H2864" s="1" t="s">
        <v>62</v>
      </c>
      <c r="I2864" s="1" t="s">
        <v>88</v>
      </c>
      <c r="J2864" s="1" t="s">
        <v>89</v>
      </c>
    </row>
    <row r="2865" hidden="1" customHeight="1" outlineLevel="2" spans="1:10">
      <c r="A2865" s="27">
        <v>45531</v>
      </c>
      <c r="B2865" s="1" t="s">
        <v>1862</v>
      </c>
      <c r="C2865" s="1" t="s">
        <v>19</v>
      </c>
      <c r="D2865" s="1">
        <f t="shared" si="34"/>
        <v>-6</v>
      </c>
      <c r="F2865" s="1">
        <v>6</v>
      </c>
      <c r="H2865" s="1" t="s">
        <v>62</v>
      </c>
      <c r="I2865" s="1" t="s">
        <v>88</v>
      </c>
      <c r="J2865" s="1" t="s">
        <v>89</v>
      </c>
    </row>
    <row r="2866" hidden="1" customHeight="1" outlineLevel="2" spans="1:10">
      <c r="A2866" s="27">
        <v>45546</v>
      </c>
      <c r="B2866" s="1" t="s">
        <v>1862</v>
      </c>
      <c r="C2866" s="1" t="s">
        <v>19</v>
      </c>
      <c r="D2866" s="1">
        <f t="shared" si="34"/>
        <v>-2</v>
      </c>
      <c r="F2866" s="1">
        <v>2</v>
      </c>
      <c r="H2866" s="1" t="s">
        <v>62</v>
      </c>
      <c r="I2866" s="1" t="s">
        <v>88</v>
      </c>
      <c r="J2866" s="1" t="s">
        <v>89</v>
      </c>
    </row>
    <row r="2867" hidden="1" customHeight="1" outlineLevel="2" spans="1:10">
      <c r="A2867" s="27">
        <v>45553</v>
      </c>
      <c r="B2867" s="1" t="s">
        <v>1862</v>
      </c>
      <c r="C2867" s="1" t="s">
        <v>19</v>
      </c>
      <c r="D2867" s="1">
        <f t="shared" si="34"/>
        <v>-4</v>
      </c>
      <c r="F2867" s="1">
        <v>4</v>
      </c>
      <c r="H2867" s="1" t="s">
        <v>158</v>
      </c>
      <c r="I2867" s="1" t="s">
        <v>157</v>
      </c>
      <c r="J2867" s="1" t="s">
        <v>89</v>
      </c>
    </row>
    <row r="2868" hidden="1" customHeight="1" outlineLevel="2" spans="1:10">
      <c r="A2868" s="27">
        <v>45580</v>
      </c>
      <c r="B2868" s="1" t="s">
        <v>1862</v>
      </c>
      <c r="C2868" s="1" t="s">
        <v>19</v>
      </c>
      <c r="D2868" s="1">
        <f t="shared" si="34"/>
        <v>-1</v>
      </c>
      <c r="F2868" s="1">
        <v>1</v>
      </c>
      <c r="H2868" s="1" t="s">
        <v>62</v>
      </c>
      <c r="I2868" s="1" t="s">
        <v>88</v>
      </c>
      <c r="J2868" s="1" t="s">
        <v>89</v>
      </c>
    </row>
    <row r="2869" hidden="1" customHeight="1" outlineLevel="2" spans="1:10">
      <c r="A2869" s="27">
        <v>45555</v>
      </c>
      <c r="B2869" s="1" t="s">
        <v>1862</v>
      </c>
      <c r="C2869" s="1" t="s">
        <v>19</v>
      </c>
      <c r="D2869" s="1">
        <f t="shared" si="34"/>
        <v>-4</v>
      </c>
      <c r="F2869" s="1">
        <v>4</v>
      </c>
      <c r="H2869" s="1" t="s">
        <v>406</v>
      </c>
      <c r="I2869" s="1" t="s">
        <v>921</v>
      </c>
      <c r="J2869" s="1" t="s">
        <v>155</v>
      </c>
    </row>
    <row r="2870" hidden="1" customHeight="1" outlineLevel="2" spans="1:10">
      <c r="A2870" s="27">
        <v>45636</v>
      </c>
      <c r="B2870" s="1" t="s">
        <v>1862</v>
      </c>
      <c r="C2870" s="1" t="s">
        <v>19</v>
      </c>
      <c r="D2870" s="1">
        <f t="shared" si="34"/>
        <v>-4</v>
      </c>
      <c r="F2870" s="1">
        <v>4</v>
      </c>
      <c r="H2870" s="1" t="s">
        <v>62</v>
      </c>
      <c r="I2870" s="1" t="s">
        <v>92</v>
      </c>
      <c r="J2870" s="1" t="s">
        <v>89</v>
      </c>
    </row>
    <row r="2871" hidden="1" customHeight="1" outlineLevel="2" spans="1:10">
      <c r="A2871" s="27">
        <v>46022</v>
      </c>
      <c r="B2871" s="1" t="s">
        <v>1862</v>
      </c>
      <c r="C2871" s="1" t="s">
        <v>19</v>
      </c>
      <c r="D2871" s="1">
        <f t="shared" si="34"/>
        <v>-65</v>
      </c>
      <c r="F2871" s="1">
        <v>65</v>
      </c>
      <c r="H2871" s="1" t="s">
        <v>38</v>
      </c>
      <c r="I2871" s="1" t="s">
        <v>39</v>
      </c>
      <c r="J2871" s="1" t="s">
        <v>39</v>
      </c>
    </row>
    <row r="2872" customHeight="1" outlineLevel="1" collapsed="1" spans="1:4">
      <c r="A2872" s="27"/>
      <c r="B2872" s="28" t="s">
        <v>1863</v>
      </c>
      <c r="D2872" s="1">
        <f>SUBTOTAL(9,D2860:D2871)</f>
        <v>0</v>
      </c>
    </row>
    <row r="2873" hidden="1" customHeight="1" outlineLevel="2" spans="1:4">
      <c r="A2873" s="27">
        <v>45496</v>
      </c>
      <c r="B2873" s="1" t="s">
        <v>1864</v>
      </c>
      <c r="C2873" s="1" t="s">
        <v>19</v>
      </c>
      <c r="D2873" s="1">
        <v>40</v>
      </c>
    </row>
    <row r="2874" hidden="1" customHeight="1" outlineLevel="2" spans="1:10">
      <c r="A2874" s="27">
        <v>45636</v>
      </c>
      <c r="B2874" s="1" t="s">
        <v>1864</v>
      </c>
      <c r="C2874" s="1" t="s">
        <v>19</v>
      </c>
      <c r="D2874" s="1">
        <f>E2874-F2874</f>
        <v>-40</v>
      </c>
      <c r="F2874" s="1">
        <v>40</v>
      </c>
      <c r="H2874" s="1" t="s">
        <v>158</v>
      </c>
      <c r="I2874" s="1" t="s">
        <v>157</v>
      </c>
      <c r="J2874" s="1" t="s">
        <v>89</v>
      </c>
    </row>
    <row r="2875" customHeight="1" outlineLevel="1" collapsed="1" spans="1:4">
      <c r="A2875" s="27"/>
      <c r="B2875" s="28" t="s">
        <v>1865</v>
      </c>
      <c r="D2875" s="1">
        <f>SUBTOTAL(9,D2873:D2874)</f>
        <v>0</v>
      </c>
    </row>
    <row r="2876" hidden="1" customHeight="1" outlineLevel="2" spans="1:4">
      <c r="A2876" s="27">
        <v>45496</v>
      </c>
      <c r="B2876" s="1" t="s">
        <v>1866</v>
      </c>
      <c r="C2876" s="1" t="s">
        <v>19</v>
      </c>
      <c r="D2876" s="1">
        <v>60</v>
      </c>
    </row>
    <row r="2877" hidden="1" customHeight="1" outlineLevel="2" spans="1:10">
      <c r="A2877" s="27">
        <v>46022</v>
      </c>
      <c r="B2877" s="1" t="s">
        <v>1866</v>
      </c>
      <c r="C2877" s="1" t="s">
        <v>19</v>
      </c>
      <c r="D2877" s="1">
        <f>E2877-F2877</f>
        <v>-60</v>
      </c>
      <c r="F2877" s="1">
        <v>60</v>
      </c>
      <c r="H2877" s="1" t="s">
        <v>38</v>
      </c>
      <c r="I2877" s="1" t="s">
        <v>39</v>
      </c>
      <c r="J2877" s="1" t="s">
        <v>39</v>
      </c>
    </row>
    <row r="2878" customHeight="1" outlineLevel="1" collapsed="1" spans="1:4">
      <c r="A2878" s="27"/>
      <c r="B2878" s="28" t="s">
        <v>1867</v>
      </c>
      <c r="D2878" s="1">
        <f>SUBTOTAL(9,D2876:D2877)</f>
        <v>0</v>
      </c>
    </row>
    <row r="2879" hidden="1" customHeight="1" outlineLevel="2" spans="1:4">
      <c r="A2879" s="27">
        <v>45496</v>
      </c>
      <c r="B2879" s="1" t="s">
        <v>1868</v>
      </c>
      <c r="C2879" s="1" t="s">
        <v>19</v>
      </c>
      <c r="D2879" s="1">
        <v>39</v>
      </c>
    </row>
    <row r="2880" customHeight="1" outlineLevel="1" collapsed="1" spans="1:4">
      <c r="A2880" s="27"/>
      <c r="B2880" s="28" t="s">
        <v>1869</v>
      </c>
      <c r="D2880" s="1">
        <f>SUBTOTAL(9,D2879)</f>
        <v>39</v>
      </c>
    </row>
    <row r="2881" hidden="1" customHeight="1" outlineLevel="2" spans="1:4">
      <c r="A2881" s="27">
        <v>45496</v>
      </c>
      <c r="B2881" s="1" t="s">
        <v>1870</v>
      </c>
      <c r="C2881" s="1" t="s">
        <v>19</v>
      </c>
      <c r="D2881" s="1">
        <v>1</v>
      </c>
    </row>
    <row r="2882" hidden="1" customHeight="1" outlineLevel="2" spans="1:7">
      <c r="A2882" s="27">
        <v>45540</v>
      </c>
      <c r="B2882" s="1" t="s">
        <v>1870</v>
      </c>
      <c r="C2882" s="1" t="s">
        <v>19</v>
      </c>
      <c r="D2882" s="1">
        <f>E2882-F2882</f>
        <v>100</v>
      </c>
      <c r="E2882" s="1">
        <v>100</v>
      </c>
      <c r="G2882" s="1" t="s">
        <v>61</v>
      </c>
    </row>
    <row r="2883" hidden="1" customHeight="1" outlineLevel="2" spans="1:10">
      <c r="A2883" s="27">
        <v>45540</v>
      </c>
      <c r="B2883" s="1" t="s">
        <v>1870</v>
      </c>
      <c r="C2883" s="1" t="s">
        <v>19</v>
      </c>
      <c r="D2883" s="1">
        <f>E2883-F2883</f>
        <v>-1</v>
      </c>
      <c r="F2883" s="1">
        <v>1</v>
      </c>
      <c r="H2883" s="1" t="s">
        <v>732</v>
      </c>
      <c r="I2883" s="1" t="s">
        <v>732</v>
      </c>
      <c r="J2883" s="1" t="s">
        <v>827</v>
      </c>
    </row>
    <row r="2884" hidden="1" customHeight="1" outlineLevel="2" spans="1:10">
      <c r="A2884" s="27">
        <v>45541</v>
      </c>
      <c r="B2884" s="1" t="s">
        <v>1870</v>
      </c>
      <c r="C2884" s="1" t="s">
        <v>19</v>
      </c>
      <c r="D2884" s="1">
        <f>E2884-F2884</f>
        <v>-100</v>
      </c>
      <c r="F2884" s="1">
        <v>100</v>
      </c>
      <c r="H2884" s="1" t="s">
        <v>62</v>
      </c>
      <c r="I2884" s="1" t="s">
        <v>88</v>
      </c>
      <c r="J2884" s="1" t="s">
        <v>776</v>
      </c>
    </row>
    <row r="2885" customHeight="1" outlineLevel="1" collapsed="1" spans="1:4">
      <c r="A2885" s="27"/>
      <c r="B2885" s="28" t="s">
        <v>1871</v>
      </c>
      <c r="D2885" s="1">
        <f>SUBTOTAL(9,D2881:D2884)</f>
        <v>0</v>
      </c>
    </row>
    <row r="2886" hidden="1" customHeight="1" outlineLevel="2" spans="1:7">
      <c r="A2886" s="27">
        <v>45510</v>
      </c>
      <c r="B2886" s="1" t="s">
        <v>1872</v>
      </c>
      <c r="C2886" s="1" t="s">
        <v>19</v>
      </c>
      <c r="D2886" s="1">
        <f>E2886-F2886</f>
        <v>10</v>
      </c>
      <c r="E2886" s="1">
        <v>10</v>
      </c>
      <c r="G2886" s="1" t="s">
        <v>869</v>
      </c>
    </row>
    <row r="2887" hidden="1" customHeight="1" outlineLevel="2" spans="1:10">
      <c r="A2887" s="27">
        <v>45514</v>
      </c>
      <c r="B2887" s="1" t="s">
        <v>1872</v>
      </c>
      <c r="C2887" s="1" t="s">
        <v>19</v>
      </c>
      <c r="D2887" s="1">
        <f>E2887-F2887</f>
        <v>-10</v>
      </c>
      <c r="F2887" s="1">
        <v>10</v>
      </c>
      <c r="H2887" s="1" t="s">
        <v>62</v>
      </c>
      <c r="I2887" s="1" t="s">
        <v>88</v>
      </c>
      <c r="J2887" s="1" t="s">
        <v>89</v>
      </c>
    </row>
    <row r="2888" customHeight="1" outlineLevel="1" collapsed="1" spans="1:4">
      <c r="A2888" s="27"/>
      <c r="B2888" s="28" t="s">
        <v>1873</v>
      </c>
      <c r="D2888" s="1">
        <f>SUBTOTAL(9,D2886:D2887)</f>
        <v>0</v>
      </c>
    </row>
    <row r="2889" hidden="1" customHeight="1" outlineLevel="2" spans="1:7">
      <c r="A2889" s="27">
        <v>45510</v>
      </c>
      <c r="B2889" s="1" t="s">
        <v>1874</v>
      </c>
      <c r="C2889" s="1" t="s">
        <v>19</v>
      </c>
      <c r="D2889" s="1">
        <f>E2889-F2889</f>
        <v>4</v>
      </c>
      <c r="E2889" s="1">
        <v>4</v>
      </c>
      <c r="G2889" s="1" t="s">
        <v>869</v>
      </c>
    </row>
    <row r="2890" hidden="1" customHeight="1" outlineLevel="2" spans="1:10">
      <c r="A2890" s="27">
        <v>45514</v>
      </c>
      <c r="B2890" s="1" t="s">
        <v>1874</v>
      </c>
      <c r="C2890" s="1" t="s">
        <v>19</v>
      </c>
      <c r="D2890" s="1">
        <f>E2890-F2890</f>
        <v>-4</v>
      </c>
      <c r="F2890" s="1">
        <v>4</v>
      </c>
      <c r="H2890" s="1" t="s">
        <v>62</v>
      </c>
      <c r="I2890" s="1" t="s">
        <v>88</v>
      </c>
      <c r="J2890" s="1" t="s">
        <v>89</v>
      </c>
    </row>
    <row r="2891" hidden="1" customHeight="1" outlineLevel="2" spans="1:7">
      <c r="A2891" s="27">
        <v>45539</v>
      </c>
      <c r="B2891" s="1" t="s">
        <v>1874</v>
      </c>
      <c r="C2891" s="1" t="s">
        <v>19</v>
      </c>
      <c r="D2891" s="1">
        <f>E2891-F2891</f>
        <v>14</v>
      </c>
      <c r="E2891" s="1">
        <v>14</v>
      </c>
      <c r="G2891" s="1" t="s">
        <v>869</v>
      </c>
    </row>
    <row r="2892" hidden="1" customHeight="1" outlineLevel="2" spans="1:10">
      <c r="A2892" s="27">
        <v>45558</v>
      </c>
      <c r="B2892" s="1" t="s">
        <v>1874</v>
      </c>
      <c r="C2892" s="1" t="s">
        <v>19</v>
      </c>
      <c r="D2892" s="1">
        <f>E2892-F2892</f>
        <v>-14</v>
      </c>
      <c r="F2892" s="1">
        <v>14</v>
      </c>
      <c r="H2892" s="1" t="s">
        <v>14</v>
      </c>
      <c r="I2892" s="1" t="s">
        <v>21</v>
      </c>
      <c r="J2892" s="1" t="s">
        <v>16</v>
      </c>
    </row>
    <row r="2893" customHeight="1" outlineLevel="1" collapsed="1" spans="1:4">
      <c r="A2893" s="27"/>
      <c r="B2893" s="28" t="s">
        <v>1875</v>
      </c>
      <c r="D2893" s="1">
        <f>SUBTOTAL(9,D2889:D2892)</f>
        <v>0</v>
      </c>
    </row>
    <row r="2894" hidden="1" customHeight="1" outlineLevel="2" spans="1:4">
      <c r="A2894" s="27">
        <v>45496</v>
      </c>
      <c r="B2894" s="1" t="s">
        <v>1876</v>
      </c>
      <c r="C2894" s="1" t="s">
        <v>19</v>
      </c>
      <c r="D2894" s="1">
        <v>66</v>
      </c>
    </row>
    <row r="2895" hidden="1" customHeight="1" outlineLevel="2" spans="1:10">
      <c r="A2895" s="27">
        <v>45524</v>
      </c>
      <c r="B2895" s="1" t="s">
        <v>1876</v>
      </c>
      <c r="C2895" s="1" t="s">
        <v>19</v>
      </c>
      <c r="D2895" s="1">
        <f>E2895-F2895</f>
        <v>-40</v>
      </c>
      <c r="F2895" s="1">
        <v>40</v>
      </c>
      <c r="H2895" s="1" t="s">
        <v>14</v>
      </c>
      <c r="I2895" s="1" t="s">
        <v>21</v>
      </c>
      <c r="J2895" s="1" t="s">
        <v>16</v>
      </c>
    </row>
    <row r="2896" hidden="1" customHeight="1" outlineLevel="2" spans="1:10">
      <c r="A2896" s="27">
        <v>45524</v>
      </c>
      <c r="B2896" s="1" t="s">
        <v>1876</v>
      </c>
      <c r="C2896" s="1" t="s">
        <v>19</v>
      </c>
      <c r="D2896" s="1">
        <f>E2896-F2896</f>
        <v>-14</v>
      </c>
      <c r="F2896" s="1">
        <v>14</v>
      </c>
      <c r="H2896" s="1" t="s">
        <v>14</v>
      </c>
      <c r="I2896" s="1" t="s">
        <v>21</v>
      </c>
      <c r="J2896" s="1" t="s">
        <v>16</v>
      </c>
    </row>
    <row r="2897" customHeight="1" outlineLevel="1" collapsed="1" spans="1:4">
      <c r="A2897" s="27"/>
      <c r="B2897" s="28" t="s">
        <v>1877</v>
      </c>
      <c r="D2897" s="1">
        <f>SUBTOTAL(9,D2894:D2896)</f>
        <v>12</v>
      </c>
    </row>
    <row r="2898" hidden="1" customHeight="1" outlineLevel="2" spans="1:7">
      <c r="A2898" s="27">
        <v>45555</v>
      </c>
      <c r="B2898" s="1" t="s">
        <v>1878</v>
      </c>
      <c r="C2898" s="1" t="s">
        <v>28</v>
      </c>
      <c r="D2898" s="1">
        <f>E2898-F2898</f>
        <v>36</v>
      </c>
      <c r="E2898" s="1">
        <v>36</v>
      </c>
      <c r="G2898" s="1" t="s">
        <v>725</v>
      </c>
    </row>
    <row r="2899" hidden="1" customHeight="1" outlineLevel="2" spans="1:10">
      <c r="A2899" s="27">
        <v>45558</v>
      </c>
      <c r="B2899" s="1" t="s">
        <v>1878</v>
      </c>
      <c r="C2899" s="1" t="s">
        <v>28</v>
      </c>
      <c r="D2899" s="1">
        <f>E2899-F2899</f>
        <v>-36</v>
      </c>
      <c r="F2899" s="1">
        <v>36</v>
      </c>
      <c r="H2899" s="1" t="s">
        <v>14</v>
      </c>
      <c r="I2899" s="1" t="s">
        <v>15</v>
      </c>
      <c r="J2899" s="1" t="s">
        <v>16</v>
      </c>
    </row>
    <row r="2900" customHeight="1" outlineLevel="1" collapsed="1" spans="1:4">
      <c r="A2900" s="27"/>
      <c r="B2900" s="28" t="s">
        <v>1879</v>
      </c>
      <c r="D2900" s="1">
        <f>SUBTOTAL(9,D2898:D2899)</f>
        <v>0</v>
      </c>
    </row>
    <row r="2901" hidden="1" customHeight="1" outlineLevel="2" spans="1:7">
      <c r="A2901" s="27">
        <v>45555</v>
      </c>
      <c r="B2901" s="1" t="s">
        <v>1880</v>
      </c>
      <c r="C2901" s="1" t="s">
        <v>28</v>
      </c>
      <c r="D2901" s="1">
        <f>E2901-F2901</f>
        <v>36</v>
      </c>
      <c r="E2901" s="1">
        <v>36</v>
      </c>
      <c r="G2901" s="1" t="s">
        <v>725</v>
      </c>
    </row>
    <row r="2902" hidden="1" customHeight="1" outlineLevel="2" spans="1:10">
      <c r="A2902" s="27">
        <v>45558</v>
      </c>
      <c r="B2902" s="1" t="s">
        <v>1880</v>
      </c>
      <c r="C2902" s="1" t="s">
        <v>28</v>
      </c>
      <c r="D2902" s="1">
        <f>E2902-F2902</f>
        <v>-36</v>
      </c>
      <c r="F2902" s="1">
        <v>36</v>
      </c>
      <c r="H2902" s="1" t="s">
        <v>14</v>
      </c>
      <c r="I2902" s="1" t="s">
        <v>15</v>
      </c>
      <c r="J2902" s="1" t="s">
        <v>16</v>
      </c>
    </row>
    <row r="2903" customHeight="1" outlineLevel="1" collapsed="1" spans="1:4">
      <c r="A2903" s="27"/>
      <c r="B2903" s="28" t="s">
        <v>1881</v>
      </c>
      <c r="D2903" s="1">
        <f>SUBTOTAL(9,D2901:D2902)</f>
        <v>0</v>
      </c>
    </row>
    <row r="2904" hidden="1" customHeight="1" outlineLevel="2" spans="1:4">
      <c r="A2904" s="27">
        <v>45496</v>
      </c>
      <c r="B2904" s="1" t="s">
        <v>1882</v>
      </c>
      <c r="C2904" s="1" t="s">
        <v>65</v>
      </c>
      <c r="D2904" s="1">
        <v>39</v>
      </c>
    </row>
    <row r="2905" hidden="1" customHeight="1" outlineLevel="2" spans="1:10">
      <c r="A2905" s="27">
        <v>45579</v>
      </c>
      <c r="B2905" s="1" t="s">
        <v>1882</v>
      </c>
      <c r="C2905" s="1" t="s">
        <v>65</v>
      </c>
      <c r="D2905" s="1">
        <f>E2905-F2905</f>
        <v>-1</v>
      </c>
      <c r="F2905" s="1">
        <v>1</v>
      </c>
      <c r="H2905" s="1" t="s">
        <v>38</v>
      </c>
      <c r="I2905" s="1" t="s">
        <v>154</v>
      </c>
      <c r="J2905" s="1" t="s">
        <v>89</v>
      </c>
    </row>
    <row r="2906" hidden="1" customHeight="1" outlineLevel="2" spans="1:10">
      <c r="A2906" s="27">
        <v>45636</v>
      </c>
      <c r="B2906" s="1" t="s">
        <v>1882</v>
      </c>
      <c r="C2906" s="1" t="s">
        <v>65</v>
      </c>
      <c r="D2906" s="1">
        <f>E2906-F2906</f>
        <v>-2</v>
      </c>
      <c r="F2906" s="1">
        <v>2</v>
      </c>
      <c r="H2906" s="1" t="s">
        <v>158</v>
      </c>
      <c r="I2906" s="1" t="s">
        <v>157</v>
      </c>
      <c r="J2906" s="1" t="s">
        <v>89</v>
      </c>
    </row>
    <row r="2907" hidden="1" customHeight="1" outlineLevel="2" spans="1:10">
      <c r="A2907" s="27">
        <v>46019</v>
      </c>
      <c r="B2907" s="1" t="s">
        <v>1882</v>
      </c>
      <c r="C2907" s="1" t="s">
        <v>65</v>
      </c>
      <c r="D2907" s="1">
        <f>E2907-F2907</f>
        <v>-1</v>
      </c>
      <c r="F2907" s="1">
        <v>1</v>
      </c>
      <c r="H2907" s="1" t="s">
        <v>38</v>
      </c>
      <c r="I2907" s="1" t="s">
        <v>1883</v>
      </c>
      <c r="J2907" s="1" t="s">
        <v>89</v>
      </c>
    </row>
    <row r="2908" hidden="1" customHeight="1" outlineLevel="2" spans="1:10">
      <c r="A2908" s="27">
        <v>46014</v>
      </c>
      <c r="B2908" s="1" t="s">
        <v>1882</v>
      </c>
      <c r="C2908" s="1" t="s">
        <v>65</v>
      </c>
      <c r="D2908" s="1">
        <f>E2908-F2908</f>
        <v>-1</v>
      </c>
      <c r="F2908" s="1">
        <v>1</v>
      </c>
      <c r="H2908" s="1" t="s">
        <v>38</v>
      </c>
      <c r="I2908" s="1" t="s">
        <v>154</v>
      </c>
      <c r="J2908" s="1" t="s">
        <v>89</v>
      </c>
    </row>
    <row r="2909" customHeight="1" outlineLevel="1" collapsed="1" spans="1:4">
      <c r="A2909" s="27"/>
      <c r="B2909" s="28" t="s">
        <v>1884</v>
      </c>
      <c r="D2909" s="1">
        <f>SUBTOTAL(9,D2904:D2908)</f>
        <v>34</v>
      </c>
    </row>
    <row r="2910" hidden="1" customHeight="1" outlineLevel="2" spans="1:4">
      <c r="A2910" s="27">
        <v>45496</v>
      </c>
      <c r="B2910" s="1" t="s">
        <v>1885</v>
      </c>
      <c r="C2910" s="1" t="s">
        <v>65</v>
      </c>
      <c r="D2910" s="1">
        <v>55</v>
      </c>
    </row>
    <row r="2911" hidden="1" customHeight="1" outlineLevel="2" spans="1:10">
      <c r="A2911" s="27">
        <v>46019</v>
      </c>
      <c r="B2911" s="1" t="s">
        <v>1885</v>
      </c>
      <c r="C2911" s="1" t="s">
        <v>65</v>
      </c>
      <c r="D2911" s="1">
        <f>E2911-F2911</f>
        <v>-1</v>
      </c>
      <c r="F2911" s="1">
        <v>1</v>
      </c>
      <c r="H2911" s="1" t="s">
        <v>38</v>
      </c>
      <c r="I2911" s="1" t="s">
        <v>1883</v>
      </c>
      <c r="J2911" s="1" t="s">
        <v>89</v>
      </c>
    </row>
    <row r="2912" customHeight="1" outlineLevel="1" collapsed="1" spans="1:4">
      <c r="A2912" s="27"/>
      <c r="B2912" s="28" t="s">
        <v>1886</v>
      </c>
      <c r="D2912" s="1">
        <f>SUBTOTAL(9,D2910:D2911)</f>
        <v>54</v>
      </c>
    </row>
    <row r="2913" hidden="1" customHeight="1" outlineLevel="2" spans="1:4">
      <c r="A2913" s="27">
        <v>45496</v>
      </c>
      <c r="B2913" s="1" t="s">
        <v>1887</v>
      </c>
      <c r="C2913" s="1" t="s">
        <v>65</v>
      </c>
      <c r="D2913" s="1">
        <v>55</v>
      </c>
    </row>
    <row r="2914" hidden="1" customHeight="1" outlineLevel="2" spans="1:10">
      <c r="A2914" s="27">
        <v>45579</v>
      </c>
      <c r="B2914" s="1" t="s">
        <v>1887</v>
      </c>
      <c r="C2914" s="1" t="s">
        <v>65</v>
      </c>
      <c r="D2914" s="1">
        <f>E2914-F2914</f>
        <v>-2</v>
      </c>
      <c r="F2914" s="1">
        <v>2</v>
      </c>
      <c r="H2914" s="1" t="s">
        <v>38</v>
      </c>
      <c r="I2914" s="1" t="s">
        <v>165</v>
      </c>
      <c r="J2914" s="1" t="s">
        <v>89</v>
      </c>
    </row>
    <row r="2915" customHeight="1" outlineLevel="1" collapsed="1" spans="1:4">
      <c r="A2915" s="27"/>
      <c r="B2915" s="28" t="s">
        <v>1888</v>
      </c>
      <c r="D2915" s="1">
        <f>SUBTOTAL(9,D2913:D2914)</f>
        <v>53</v>
      </c>
    </row>
    <row r="2916" hidden="1" customHeight="1" outlineLevel="2" spans="1:4">
      <c r="A2916" s="27">
        <v>45496</v>
      </c>
      <c r="B2916" s="1" t="s">
        <v>1889</v>
      </c>
      <c r="C2916" s="1" t="s">
        <v>65</v>
      </c>
      <c r="D2916" s="1">
        <v>33</v>
      </c>
    </row>
    <row r="2917" hidden="1" customHeight="1" outlineLevel="2" spans="1:10">
      <c r="A2917" s="27">
        <v>45579</v>
      </c>
      <c r="B2917" s="1" t="s">
        <v>1889</v>
      </c>
      <c r="C2917" s="1" t="s">
        <v>65</v>
      </c>
      <c r="D2917" s="1">
        <f>E2917-F2917</f>
        <v>-2</v>
      </c>
      <c r="F2917" s="1">
        <v>2</v>
      </c>
      <c r="H2917" s="1" t="s">
        <v>38</v>
      </c>
      <c r="I2917" s="1" t="s">
        <v>165</v>
      </c>
      <c r="J2917" s="1" t="s">
        <v>89</v>
      </c>
    </row>
    <row r="2918" customHeight="1" outlineLevel="1" collapsed="1" spans="1:4">
      <c r="A2918" s="27"/>
      <c r="B2918" s="28" t="s">
        <v>1890</v>
      </c>
      <c r="D2918" s="1">
        <f>SUBTOTAL(9,D2916:D2917)</f>
        <v>31</v>
      </c>
    </row>
    <row r="2919" hidden="1" customHeight="1" outlineLevel="2" spans="1:4">
      <c r="A2919" s="27">
        <v>45496</v>
      </c>
      <c r="B2919" s="1" t="s">
        <v>1891</v>
      </c>
      <c r="C2919" s="1" t="s">
        <v>65</v>
      </c>
      <c r="D2919" s="1">
        <v>65</v>
      </c>
    </row>
    <row r="2920" hidden="1" customHeight="1" outlineLevel="2" spans="1:10">
      <c r="A2920" s="27">
        <v>45579</v>
      </c>
      <c r="B2920" s="1" t="s">
        <v>1891</v>
      </c>
      <c r="C2920" s="1" t="s">
        <v>65</v>
      </c>
      <c r="D2920" s="1">
        <f>E2920-F2920</f>
        <v>-2</v>
      </c>
      <c r="F2920" s="1">
        <v>2</v>
      </c>
      <c r="H2920" s="1" t="s">
        <v>38</v>
      </c>
      <c r="I2920" s="1" t="s">
        <v>154</v>
      </c>
      <c r="J2920" s="1" t="s">
        <v>89</v>
      </c>
    </row>
    <row r="2921" customHeight="1" outlineLevel="1" collapsed="1" spans="1:4">
      <c r="A2921" s="27"/>
      <c r="B2921" s="28" t="s">
        <v>1892</v>
      </c>
      <c r="D2921" s="1">
        <f>SUBTOTAL(9,D2919:D2920)</f>
        <v>63</v>
      </c>
    </row>
    <row r="2922" hidden="1" customHeight="1" outlineLevel="2" spans="1:4">
      <c r="A2922" s="27">
        <v>45496</v>
      </c>
      <c r="B2922" s="1" t="s">
        <v>1893</v>
      </c>
      <c r="C2922" s="1" t="s">
        <v>65</v>
      </c>
      <c r="D2922" s="1">
        <v>225</v>
      </c>
    </row>
    <row r="2923" customHeight="1" outlineLevel="1" collapsed="1" spans="1:4">
      <c r="A2923" s="27"/>
      <c r="B2923" s="28" t="s">
        <v>1894</v>
      </c>
      <c r="D2923" s="1">
        <f>SUBTOTAL(9,D2922)</f>
        <v>225</v>
      </c>
    </row>
    <row r="2924" hidden="1" customHeight="1" outlineLevel="2" spans="1:7">
      <c r="A2924" s="27">
        <v>45496</v>
      </c>
      <c r="B2924" s="1" t="s">
        <v>1895</v>
      </c>
      <c r="C2924" s="1" t="s">
        <v>19</v>
      </c>
      <c r="D2924" s="1">
        <f>E2924-F2924</f>
        <v>4</v>
      </c>
      <c r="E2924" s="1">
        <v>4</v>
      </c>
      <c r="G2924" s="1" t="s">
        <v>61</v>
      </c>
    </row>
    <row r="2925" hidden="1" customHeight="1" outlineLevel="2" spans="1:10">
      <c r="A2925" s="27">
        <v>45500</v>
      </c>
      <c r="B2925" s="1" t="s">
        <v>1895</v>
      </c>
      <c r="C2925" s="1" t="s">
        <v>19</v>
      </c>
      <c r="D2925" s="1">
        <f>E2925-F2925</f>
        <v>-4</v>
      </c>
      <c r="F2925" s="1">
        <v>4</v>
      </c>
      <c r="H2925" s="1" t="s">
        <v>62</v>
      </c>
      <c r="I2925" s="1" t="s">
        <v>88</v>
      </c>
      <c r="J2925" s="1" t="s">
        <v>89</v>
      </c>
    </row>
    <row r="2926" customHeight="1" outlineLevel="1" collapsed="1" spans="1:4">
      <c r="A2926" s="27"/>
      <c r="B2926" s="28" t="s">
        <v>1896</v>
      </c>
      <c r="D2926" s="1">
        <f>SUBTOTAL(9,D2924:D2925)</f>
        <v>0</v>
      </c>
    </row>
    <row r="2927" hidden="1" customHeight="1" outlineLevel="2" spans="1:7">
      <c r="A2927" s="27">
        <v>45496</v>
      </c>
      <c r="B2927" s="1" t="s">
        <v>1897</v>
      </c>
      <c r="C2927" s="1" t="s">
        <v>19</v>
      </c>
      <c r="D2927" s="1">
        <f>E2927-F2927</f>
        <v>2</v>
      </c>
      <c r="E2927" s="1">
        <v>2</v>
      </c>
      <c r="G2927" s="1" t="s">
        <v>61</v>
      </c>
    </row>
    <row r="2928" hidden="1" customHeight="1" outlineLevel="2" spans="1:10">
      <c r="A2928" s="27">
        <v>45500</v>
      </c>
      <c r="B2928" s="1" t="s">
        <v>1897</v>
      </c>
      <c r="C2928" s="1" t="s">
        <v>19</v>
      </c>
      <c r="D2928" s="1">
        <f>E2928-F2928</f>
        <v>-2</v>
      </c>
      <c r="F2928" s="1">
        <v>2</v>
      </c>
      <c r="H2928" s="1" t="s">
        <v>62</v>
      </c>
      <c r="I2928" s="1" t="s">
        <v>88</v>
      </c>
      <c r="J2928" s="1" t="s">
        <v>89</v>
      </c>
    </row>
    <row r="2929" customHeight="1" outlineLevel="1" collapsed="1" spans="1:4">
      <c r="A2929" s="27"/>
      <c r="B2929" s="28" t="s">
        <v>1898</v>
      </c>
      <c r="D2929" s="1">
        <f>SUBTOTAL(9,D2927:D2928)</f>
        <v>0</v>
      </c>
    </row>
    <row r="2930" hidden="1" customHeight="1" outlineLevel="2" spans="1:7">
      <c r="A2930" s="27">
        <v>45497</v>
      </c>
      <c r="B2930" s="1" t="s">
        <v>1899</v>
      </c>
      <c r="C2930" s="1" t="s">
        <v>1294</v>
      </c>
      <c r="D2930" s="1">
        <f t="shared" ref="D2930:D2935" si="35">E2930-F2930</f>
        <v>200</v>
      </c>
      <c r="E2930" s="1">
        <v>200</v>
      </c>
      <c r="G2930" s="1" t="s">
        <v>1609</v>
      </c>
    </row>
    <row r="2931" hidden="1" customHeight="1" outlineLevel="2" spans="1:10">
      <c r="A2931" s="27">
        <v>45579</v>
      </c>
      <c r="B2931" s="1" t="s">
        <v>1899</v>
      </c>
      <c r="C2931" s="1" t="s">
        <v>1294</v>
      </c>
      <c r="D2931" s="1">
        <f t="shared" si="35"/>
        <v>-6</v>
      </c>
      <c r="F2931" s="1">
        <v>6</v>
      </c>
      <c r="H2931" s="1" t="s">
        <v>38</v>
      </c>
      <c r="I2931" s="1" t="s">
        <v>154</v>
      </c>
      <c r="J2931" s="1" t="s">
        <v>89</v>
      </c>
    </row>
    <row r="2932" hidden="1" customHeight="1" outlineLevel="2" spans="1:10">
      <c r="A2932" s="27">
        <v>45576</v>
      </c>
      <c r="B2932" s="1" t="s">
        <v>1899</v>
      </c>
      <c r="C2932" s="1" t="s">
        <v>1294</v>
      </c>
      <c r="D2932" s="1">
        <f t="shared" si="35"/>
        <v>-10</v>
      </c>
      <c r="F2932" s="1">
        <v>10</v>
      </c>
      <c r="H2932" s="1" t="s">
        <v>156</v>
      </c>
      <c r="I2932" s="1" t="s">
        <v>157</v>
      </c>
      <c r="J2932" s="1" t="s">
        <v>89</v>
      </c>
    </row>
    <row r="2933" hidden="1" customHeight="1" outlineLevel="2" spans="1:10">
      <c r="A2933" s="27">
        <v>46019</v>
      </c>
      <c r="B2933" s="1" t="s">
        <v>1899</v>
      </c>
      <c r="C2933" s="1" t="s">
        <v>1294</v>
      </c>
      <c r="D2933" s="1">
        <f t="shared" si="35"/>
        <v>-4</v>
      </c>
      <c r="F2933" s="1">
        <v>4</v>
      </c>
      <c r="H2933" s="1" t="s">
        <v>38</v>
      </c>
      <c r="I2933" s="1" t="s">
        <v>1883</v>
      </c>
      <c r="J2933" s="1" t="s">
        <v>89</v>
      </c>
    </row>
    <row r="2934" hidden="1" customHeight="1" outlineLevel="2" spans="1:10">
      <c r="A2934" s="27">
        <v>46014</v>
      </c>
      <c r="B2934" s="1" t="s">
        <v>1899</v>
      </c>
      <c r="C2934" s="1" t="s">
        <v>1294</v>
      </c>
      <c r="D2934" s="1">
        <f t="shared" si="35"/>
        <v>-1</v>
      </c>
      <c r="F2934" s="1">
        <v>1</v>
      </c>
      <c r="H2934" s="1" t="s">
        <v>38</v>
      </c>
      <c r="I2934" s="1" t="s">
        <v>154</v>
      </c>
      <c r="J2934" s="1" t="s">
        <v>89</v>
      </c>
    </row>
    <row r="2935" hidden="1" customHeight="1" outlineLevel="2" spans="1:10">
      <c r="A2935" s="27">
        <v>46014</v>
      </c>
      <c r="B2935" s="1" t="s">
        <v>1899</v>
      </c>
      <c r="C2935" s="1" t="s">
        <v>1287</v>
      </c>
      <c r="D2935" s="1">
        <f t="shared" si="35"/>
        <v>-1</v>
      </c>
      <c r="F2935" s="1">
        <v>1</v>
      </c>
      <c r="H2935" s="1" t="s">
        <v>38</v>
      </c>
      <c r="I2935" s="1" t="s">
        <v>154</v>
      </c>
      <c r="J2935" s="1" t="s">
        <v>89</v>
      </c>
    </row>
    <row r="2936" customHeight="1" outlineLevel="1" collapsed="1" spans="1:4">
      <c r="A2936" s="27"/>
      <c r="B2936" s="28" t="s">
        <v>1900</v>
      </c>
      <c r="D2936" s="1">
        <f>SUBTOTAL(9,D2930:D2935)</f>
        <v>178</v>
      </c>
    </row>
    <row r="2937" hidden="1" customHeight="1" outlineLevel="2" spans="1:4">
      <c r="A2937" s="27">
        <v>45496</v>
      </c>
      <c r="B2937" s="1" t="s">
        <v>1901</v>
      </c>
      <c r="C2937" s="1" t="s">
        <v>19</v>
      </c>
      <c r="D2937" s="1">
        <v>4</v>
      </c>
    </row>
    <row r="2938" hidden="1" customHeight="1" outlineLevel="2" spans="1:10">
      <c r="A2938" s="27">
        <v>45560</v>
      </c>
      <c r="B2938" s="1" t="s">
        <v>1901</v>
      </c>
      <c r="C2938" s="1" t="s">
        <v>19</v>
      </c>
      <c r="D2938" s="1">
        <f>E2938-F2938</f>
        <v>-4</v>
      </c>
      <c r="F2938" s="1">
        <v>4</v>
      </c>
      <c r="H2938" s="1" t="s">
        <v>156</v>
      </c>
      <c r="I2938" s="1" t="s">
        <v>157</v>
      </c>
      <c r="J2938" s="1" t="s">
        <v>89</v>
      </c>
    </row>
    <row r="2939" customHeight="1" outlineLevel="1" collapsed="1" spans="1:4">
      <c r="A2939" s="27"/>
      <c r="B2939" s="28" t="s">
        <v>1902</v>
      </c>
      <c r="D2939" s="1">
        <f>SUBTOTAL(9,D2937:D2938)</f>
        <v>0</v>
      </c>
    </row>
    <row r="2940" hidden="1" customHeight="1" outlineLevel="2" spans="1:4">
      <c r="A2940" s="27">
        <v>45496</v>
      </c>
      <c r="B2940" s="1" t="s">
        <v>1903</v>
      </c>
      <c r="C2940" s="1" t="s">
        <v>19</v>
      </c>
      <c r="D2940" s="1">
        <v>10</v>
      </c>
    </row>
    <row r="2941" hidden="1" customHeight="1" outlineLevel="2" spans="1:10">
      <c r="A2941" s="27">
        <v>45560</v>
      </c>
      <c r="B2941" s="1" t="s">
        <v>1903</v>
      </c>
      <c r="C2941" s="1" t="s">
        <v>19</v>
      </c>
      <c r="D2941" s="1">
        <f>E2941-F2941</f>
        <v>-10</v>
      </c>
      <c r="F2941" s="1">
        <v>10</v>
      </c>
      <c r="H2941" s="1" t="s">
        <v>156</v>
      </c>
      <c r="I2941" s="1" t="s">
        <v>157</v>
      </c>
      <c r="J2941" s="1" t="s">
        <v>89</v>
      </c>
    </row>
    <row r="2942" customHeight="1" outlineLevel="1" collapsed="1" spans="1:4">
      <c r="A2942" s="27"/>
      <c r="B2942" s="28" t="s">
        <v>1904</v>
      </c>
      <c r="D2942" s="1">
        <f>SUBTOTAL(9,D2940:D2941)</f>
        <v>0</v>
      </c>
    </row>
    <row r="2943" hidden="1" customHeight="1" outlineLevel="2" spans="1:4">
      <c r="A2943" s="27">
        <v>45496</v>
      </c>
      <c r="B2943" s="1" t="s">
        <v>1905</v>
      </c>
      <c r="C2943" s="1" t="s">
        <v>839</v>
      </c>
      <c r="D2943" s="1">
        <v>7</v>
      </c>
    </row>
    <row r="2944" hidden="1" customHeight="1" outlineLevel="2" spans="1:10">
      <c r="A2944" s="27">
        <v>45506</v>
      </c>
      <c r="B2944" s="1" t="s">
        <v>1905</v>
      </c>
      <c r="C2944" s="1" t="s">
        <v>839</v>
      </c>
      <c r="D2944" s="1">
        <f>E2944-F2944</f>
        <v>-6</v>
      </c>
      <c r="F2944" s="1">
        <v>6</v>
      </c>
      <c r="H2944" s="1" t="s">
        <v>49</v>
      </c>
      <c r="I2944" s="1" t="s">
        <v>50</v>
      </c>
      <c r="J2944" s="1" t="s">
        <v>16</v>
      </c>
    </row>
    <row r="2945" customHeight="1" outlineLevel="1" collapsed="1" spans="1:4">
      <c r="A2945" s="27"/>
      <c r="B2945" s="28" t="s">
        <v>1906</v>
      </c>
      <c r="D2945" s="1">
        <f>SUBTOTAL(9,D2943:D2944)</f>
        <v>1</v>
      </c>
    </row>
    <row r="2946" hidden="1" customHeight="1" outlineLevel="2" spans="1:4">
      <c r="A2946" s="27">
        <v>45496</v>
      </c>
      <c r="B2946" s="1" t="s">
        <v>1907</v>
      </c>
      <c r="C2946" s="1" t="s">
        <v>839</v>
      </c>
      <c r="D2946" s="1">
        <v>3</v>
      </c>
    </row>
    <row r="2947" hidden="1" customHeight="1" outlineLevel="2" spans="1:10">
      <c r="A2947" s="27">
        <v>45554</v>
      </c>
      <c r="B2947" s="1" t="s">
        <v>1907</v>
      </c>
      <c r="C2947" s="1" t="s">
        <v>1755</v>
      </c>
      <c r="D2947" s="1">
        <f>E2947-F2947</f>
        <v>-1</v>
      </c>
      <c r="F2947" s="1">
        <v>1</v>
      </c>
      <c r="H2947" s="1" t="s">
        <v>406</v>
      </c>
      <c r="I2947" s="1" t="s">
        <v>165</v>
      </c>
      <c r="J2947" s="1" t="s">
        <v>89</v>
      </c>
    </row>
    <row r="2948" customHeight="1" outlineLevel="1" collapsed="1" spans="1:4">
      <c r="A2948" s="27"/>
      <c r="B2948" s="28" t="s">
        <v>1908</v>
      </c>
      <c r="D2948" s="1">
        <f>SUBTOTAL(9,D2946:D2947)</f>
        <v>2</v>
      </c>
    </row>
    <row r="2949" hidden="1" customHeight="1" outlineLevel="2" spans="1:4">
      <c r="A2949" s="27">
        <v>45496</v>
      </c>
      <c r="B2949" s="1" t="s">
        <v>1909</v>
      </c>
      <c r="C2949" s="1" t="s">
        <v>839</v>
      </c>
      <c r="D2949" s="1">
        <v>8</v>
      </c>
    </row>
    <row r="2950" hidden="1" customHeight="1" outlineLevel="2" spans="1:10">
      <c r="A2950" s="27">
        <v>45506</v>
      </c>
      <c r="B2950" s="1" t="s">
        <v>1909</v>
      </c>
      <c r="C2950" s="1" t="s">
        <v>839</v>
      </c>
      <c r="D2950" s="1">
        <f>E2950-F2950</f>
        <v>-2</v>
      </c>
      <c r="F2950" s="1">
        <v>2</v>
      </c>
      <c r="H2950" s="1" t="s">
        <v>49</v>
      </c>
      <c r="I2950" s="1" t="s">
        <v>50</v>
      </c>
      <c r="J2950" s="1" t="s">
        <v>16</v>
      </c>
    </row>
    <row r="2951" hidden="1" customHeight="1" outlineLevel="2" spans="1:10">
      <c r="A2951" s="27">
        <v>45559</v>
      </c>
      <c r="B2951" s="1" t="s">
        <v>1909</v>
      </c>
      <c r="C2951" s="1" t="s">
        <v>839</v>
      </c>
      <c r="D2951" s="1">
        <f>E2951-F2951</f>
        <v>-1</v>
      </c>
      <c r="F2951" s="1">
        <v>1</v>
      </c>
      <c r="H2951" s="1" t="s">
        <v>1344</v>
      </c>
      <c r="I2951" s="1" t="s">
        <v>407</v>
      </c>
      <c r="J2951" s="1" t="s">
        <v>1756</v>
      </c>
    </row>
    <row r="2952" customHeight="1" outlineLevel="1" collapsed="1" spans="1:4">
      <c r="A2952" s="27"/>
      <c r="B2952" s="28" t="s">
        <v>1910</v>
      </c>
      <c r="D2952" s="1">
        <f>SUBTOTAL(9,D2949:D2951)</f>
        <v>5</v>
      </c>
    </row>
    <row r="2953" hidden="1" customHeight="1" outlineLevel="2" spans="1:4">
      <c r="A2953" s="27">
        <v>45496</v>
      </c>
      <c r="B2953" s="1" t="s">
        <v>1911</v>
      </c>
      <c r="C2953" s="1" t="s">
        <v>803</v>
      </c>
      <c r="D2953" s="1">
        <v>5</v>
      </c>
    </row>
    <row r="2954" hidden="1" customHeight="1" outlineLevel="2" spans="1:10">
      <c r="A2954" s="27">
        <v>45538</v>
      </c>
      <c r="B2954" s="1" t="s">
        <v>1911</v>
      </c>
      <c r="C2954" s="1" t="s">
        <v>803</v>
      </c>
      <c r="D2954" s="1">
        <f>E2954-F2954</f>
        <v>-1</v>
      </c>
      <c r="F2954" s="1">
        <v>1</v>
      </c>
      <c r="H2954" s="1" t="s">
        <v>406</v>
      </c>
      <c r="I2954" s="1" t="s">
        <v>165</v>
      </c>
      <c r="J2954" s="1" t="s">
        <v>89</v>
      </c>
    </row>
    <row r="2955" hidden="1" customHeight="1" outlineLevel="2" spans="1:10">
      <c r="A2955" s="27">
        <v>45580</v>
      </c>
      <c r="B2955" s="1" t="s">
        <v>1911</v>
      </c>
      <c r="C2955" s="1" t="s">
        <v>19</v>
      </c>
      <c r="D2955" s="1">
        <f>E2955-F2955</f>
        <v>-3</v>
      </c>
      <c r="F2955" s="1">
        <v>3</v>
      </c>
      <c r="H2955" s="1" t="s">
        <v>62</v>
      </c>
      <c r="I2955" s="1" t="s">
        <v>88</v>
      </c>
      <c r="J2955" s="1" t="s">
        <v>89</v>
      </c>
    </row>
    <row r="2956" hidden="1" customHeight="1" outlineLevel="2" spans="1:10">
      <c r="A2956" s="27">
        <v>45623</v>
      </c>
      <c r="B2956" s="1" t="s">
        <v>1911</v>
      </c>
      <c r="C2956" s="1" t="s">
        <v>19</v>
      </c>
      <c r="D2956" s="1">
        <f>E2956-F2956</f>
        <v>-1</v>
      </c>
      <c r="F2956" s="1">
        <v>1</v>
      </c>
      <c r="H2956" s="1" t="s">
        <v>156</v>
      </c>
      <c r="I2956" s="1" t="s">
        <v>157</v>
      </c>
      <c r="J2956" s="1" t="s">
        <v>89</v>
      </c>
    </row>
    <row r="2957" customHeight="1" outlineLevel="1" collapsed="1" spans="1:4">
      <c r="A2957" s="27"/>
      <c r="B2957" s="28" t="s">
        <v>1912</v>
      </c>
      <c r="D2957" s="1">
        <f>SUBTOTAL(9,D2953:D2956)</f>
        <v>0</v>
      </c>
    </row>
    <row r="2958" hidden="1" customHeight="1" outlineLevel="2" spans="1:7">
      <c r="A2958" s="27">
        <v>45509</v>
      </c>
      <c r="B2958" s="1" t="s">
        <v>1913</v>
      </c>
      <c r="C2958" s="1" t="s">
        <v>19</v>
      </c>
      <c r="D2958" s="1">
        <f>E2958-F2958</f>
        <v>1</v>
      </c>
      <c r="E2958" s="1">
        <v>1</v>
      </c>
      <c r="G2958" s="1" t="s">
        <v>910</v>
      </c>
    </row>
    <row r="2959" hidden="1" customHeight="1" outlineLevel="2" spans="1:10">
      <c r="A2959" s="27">
        <v>45512</v>
      </c>
      <c r="B2959" s="1" t="s">
        <v>1913</v>
      </c>
      <c r="C2959" s="1" t="s">
        <v>19</v>
      </c>
      <c r="D2959" s="1">
        <f>E2959-F2959</f>
        <v>-1</v>
      </c>
      <c r="F2959" s="1">
        <v>1</v>
      </c>
      <c r="H2959" s="1" t="s">
        <v>62</v>
      </c>
      <c r="I2959" s="1" t="s">
        <v>88</v>
      </c>
      <c r="J2959" s="1" t="s">
        <v>89</v>
      </c>
    </row>
    <row r="2960" customHeight="1" outlineLevel="1" collapsed="1" spans="1:4">
      <c r="A2960" s="27"/>
      <c r="B2960" s="28" t="s">
        <v>1914</v>
      </c>
      <c r="D2960" s="1">
        <f>SUBTOTAL(9,D2958:D2959)</f>
        <v>0</v>
      </c>
    </row>
    <row r="2961" hidden="1" customHeight="1" outlineLevel="2" spans="1:7">
      <c r="A2961" s="27">
        <v>45509</v>
      </c>
      <c r="B2961" s="1" t="s">
        <v>1915</v>
      </c>
      <c r="C2961" s="1" t="s">
        <v>19</v>
      </c>
      <c r="D2961" s="1">
        <f>E2961-F2961</f>
        <v>1</v>
      </c>
      <c r="E2961" s="1">
        <v>1</v>
      </c>
      <c r="G2961" s="1" t="s">
        <v>910</v>
      </c>
    </row>
    <row r="2962" hidden="1" customHeight="1" outlineLevel="2" spans="1:10">
      <c r="A2962" s="27">
        <v>45512</v>
      </c>
      <c r="B2962" s="1" t="s">
        <v>1915</v>
      </c>
      <c r="C2962" s="1" t="s">
        <v>19</v>
      </c>
      <c r="D2962" s="1">
        <f>E2962-F2962</f>
        <v>-1</v>
      </c>
      <c r="F2962" s="1">
        <v>1</v>
      </c>
      <c r="H2962" s="1" t="s">
        <v>62</v>
      </c>
      <c r="I2962" s="1" t="s">
        <v>88</v>
      </c>
      <c r="J2962" s="1" t="s">
        <v>89</v>
      </c>
    </row>
    <row r="2963" customHeight="1" outlineLevel="1" collapsed="1" spans="1:4">
      <c r="A2963" s="27"/>
      <c r="B2963" s="28" t="s">
        <v>1916</v>
      </c>
      <c r="D2963" s="1">
        <f>SUBTOTAL(9,D2961:D2962)</f>
        <v>0</v>
      </c>
    </row>
    <row r="2964" hidden="1" customHeight="1" outlineLevel="2" spans="1:7">
      <c r="A2964" s="27">
        <v>45509</v>
      </c>
      <c r="B2964" s="1" t="s">
        <v>1917</v>
      </c>
      <c r="C2964" s="1" t="s">
        <v>19</v>
      </c>
      <c r="D2964" s="1">
        <f>E2964-F2964</f>
        <v>2</v>
      </c>
      <c r="E2964" s="1">
        <v>2</v>
      </c>
      <c r="G2964" s="1" t="s">
        <v>910</v>
      </c>
    </row>
    <row r="2965" hidden="1" customHeight="1" outlineLevel="2" spans="1:10">
      <c r="A2965" s="27">
        <v>45512</v>
      </c>
      <c r="B2965" s="1" t="s">
        <v>1917</v>
      </c>
      <c r="C2965" s="1" t="s">
        <v>19</v>
      </c>
      <c r="D2965" s="1">
        <f>E2965-F2965</f>
        <v>-2</v>
      </c>
      <c r="F2965" s="1">
        <v>2</v>
      </c>
      <c r="H2965" s="1" t="s">
        <v>62</v>
      </c>
      <c r="I2965" s="1" t="s">
        <v>88</v>
      </c>
      <c r="J2965" s="1" t="s">
        <v>89</v>
      </c>
    </row>
    <row r="2966" customHeight="1" outlineLevel="1" collapsed="1" spans="1:4">
      <c r="A2966" s="27"/>
      <c r="B2966" s="28" t="s">
        <v>1918</v>
      </c>
      <c r="D2966" s="1">
        <f>SUBTOTAL(9,D2964:D2965)</f>
        <v>0</v>
      </c>
    </row>
    <row r="2967" hidden="1" customHeight="1" outlineLevel="2" spans="1:7">
      <c r="A2967" s="27">
        <v>45576</v>
      </c>
      <c r="B2967" s="1" t="s">
        <v>1919</v>
      </c>
      <c r="C2967" s="1" t="s">
        <v>19</v>
      </c>
      <c r="D2967" s="1">
        <f>E2967-F2967</f>
        <v>1</v>
      </c>
      <c r="E2967" s="1">
        <v>1</v>
      </c>
      <c r="G2967" s="1" t="s">
        <v>910</v>
      </c>
    </row>
    <row r="2968" hidden="1" customHeight="1" outlineLevel="2" spans="1:10">
      <c r="A2968" s="27">
        <v>45574</v>
      </c>
      <c r="B2968" s="1" t="s">
        <v>1919</v>
      </c>
      <c r="C2968" s="1" t="s">
        <v>19</v>
      </c>
      <c r="D2968" s="1">
        <f>E2968-F2968</f>
        <v>-1</v>
      </c>
      <c r="F2968" s="1">
        <v>1</v>
      </c>
      <c r="H2968" s="1" t="s">
        <v>14</v>
      </c>
      <c r="I2968" s="1" t="s">
        <v>15</v>
      </c>
      <c r="J2968" s="1" t="s">
        <v>29</v>
      </c>
    </row>
    <row r="2969" customHeight="1" outlineLevel="1" collapsed="1" spans="1:4">
      <c r="A2969" s="27"/>
      <c r="B2969" s="28" t="s">
        <v>1920</v>
      </c>
      <c r="D2969" s="1">
        <f>SUBTOTAL(9,D2967:D2968)</f>
        <v>0</v>
      </c>
    </row>
    <row r="2970" hidden="1" customHeight="1" outlineLevel="2" spans="1:7">
      <c r="A2970" s="27">
        <v>45576</v>
      </c>
      <c r="B2970" s="1" t="s">
        <v>1921</v>
      </c>
      <c r="C2970" s="1" t="s">
        <v>19</v>
      </c>
      <c r="D2970" s="1">
        <f>E2970-F2970</f>
        <v>1</v>
      </c>
      <c r="E2970" s="1">
        <v>1</v>
      </c>
      <c r="G2970" s="1" t="s">
        <v>910</v>
      </c>
    </row>
    <row r="2971" hidden="1" customHeight="1" outlineLevel="2" spans="1:10">
      <c r="A2971" s="27">
        <v>45574</v>
      </c>
      <c r="B2971" s="1" t="s">
        <v>1921</v>
      </c>
      <c r="C2971" s="1" t="s">
        <v>19</v>
      </c>
      <c r="D2971" s="1">
        <f>E2971-F2971</f>
        <v>-1</v>
      </c>
      <c r="F2971" s="1">
        <v>1</v>
      </c>
      <c r="H2971" s="1" t="s">
        <v>14</v>
      </c>
      <c r="I2971" s="1" t="s">
        <v>15</v>
      </c>
      <c r="J2971" s="1" t="s">
        <v>29</v>
      </c>
    </row>
    <row r="2972" customHeight="1" outlineLevel="1" collapsed="1" spans="1:4">
      <c r="A2972" s="27"/>
      <c r="B2972" s="28" t="s">
        <v>1922</v>
      </c>
      <c r="D2972" s="1">
        <f>SUBTOTAL(9,D2970:D2971)</f>
        <v>0</v>
      </c>
    </row>
    <row r="2973" hidden="1" customHeight="1" outlineLevel="2" spans="1:7">
      <c r="A2973" s="27">
        <v>45519</v>
      </c>
      <c r="B2973" s="1" t="s">
        <v>1923</v>
      </c>
      <c r="C2973" s="1" t="s">
        <v>19</v>
      </c>
      <c r="D2973" s="1">
        <f>E2973-F2973</f>
        <v>2</v>
      </c>
      <c r="E2973" s="1">
        <v>2</v>
      </c>
      <c r="G2973" s="1" t="s">
        <v>61</v>
      </c>
    </row>
    <row r="2974" hidden="1" customHeight="1" outlineLevel="2" spans="1:10">
      <c r="A2974" s="27">
        <v>45525</v>
      </c>
      <c r="B2974" s="1" t="s">
        <v>1923</v>
      </c>
      <c r="C2974" s="1" t="s">
        <v>19</v>
      </c>
      <c r="D2974" s="1">
        <f>E2974-F2974</f>
        <v>-2</v>
      </c>
      <c r="F2974" s="1">
        <v>2</v>
      </c>
      <c r="H2974" s="1" t="s">
        <v>62</v>
      </c>
      <c r="I2974" s="1" t="s">
        <v>63</v>
      </c>
      <c r="J2974" s="1" t="s">
        <v>64</v>
      </c>
    </row>
    <row r="2975" customHeight="1" outlineLevel="1" collapsed="1" spans="1:4">
      <c r="A2975" s="27"/>
      <c r="B2975" s="28" t="s">
        <v>1924</v>
      </c>
      <c r="D2975" s="1">
        <f>SUBTOTAL(9,D2973:D2974)</f>
        <v>0</v>
      </c>
    </row>
    <row r="2976" hidden="1" customHeight="1" outlineLevel="2" spans="1:4">
      <c r="A2976" s="27">
        <v>45496</v>
      </c>
      <c r="B2976" s="1" t="s">
        <v>1925</v>
      </c>
      <c r="C2976" s="1" t="s">
        <v>19</v>
      </c>
      <c r="D2976" s="1">
        <v>50</v>
      </c>
    </row>
    <row r="2977" hidden="1" customHeight="1" outlineLevel="2" spans="1:10">
      <c r="A2977" s="27">
        <v>45518</v>
      </c>
      <c r="B2977" s="1" t="s">
        <v>1925</v>
      </c>
      <c r="C2977" s="1" t="s">
        <v>19</v>
      </c>
      <c r="D2977" s="1">
        <f>E2977-F2977</f>
        <v>-50</v>
      </c>
      <c r="F2977" s="1">
        <v>50</v>
      </c>
      <c r="H2977" s="1" t="s">
        <v>732</v>
      </c>
      <c r="I2977" s="1" t="s">
        <v>739</v>
      </c>
      <c r="J2977" s="1" t="s">
        <v>64</v>
      </c>
    </row>
    <row r="2978" customHeight="1" outlineLevel="1" collapsed="1" spans="1:4">
      <c r="A2978" s="27"/>
      <c r="B2978" s="28" t="s">
        <v>1926</v>
      </c>
      <c r="D2978" s="1">
        <f>SUBTOTAL(9,D2976:D2977)</f>
        <v>0</v>
      </c>
    </row>
    <row r="2979" hidden="1" customHeight="1" outlineLevel="2" spans="1:4">
      <c r="A2979" s="27">
        <v>45496</v>
      </c>
      <c r="B2979" s="1" t="s">
        <v>1927</v>
      </c>
      <c r="C2979" s="1" t="s">
        <v>19</v>
      </c>
      <c r="D2979" s="1">
        <v>68</v>
      </c>
    </row>
    <row r="2980" hidden="1" customHeight="1" outlineLevel="2" spans="1:10">
      <c r="A2980" s="27">
        <v>45530</v>
      </c>
      <c r="B2980" s="1" t="s">
        <v>1927</v>
      </c>
      <c r="C2980" s="1" t="s">
        <v>19</v>
      </c>
      <c r="D2980" s="1">
        <f t="shared" ref="D2980:D2988" si="36">E2980-F2980</f>
        <v>-6</v>
      </c>
      <c r="F2980" s="1">
        <v>6</v>
      </c>
      <c r="H2980" s="1" t="s">
        <v>732</v>
      </c>
      <c r="I2980" s="1" t="s">
        <v>63</v>
      </c>
      <c r="J2980" s="1" t="s">
        <v>64</v>
      </c>
    </row>
    <row r="2981" hidden="1" customHeight="1" outlineLevel="2" spans="1:10">
      <c r="A2981" s="27">
        <v>45528</v>
      </c>
      <c r="B2981" s="1" t="s">
        <v>1927</v>
      </c>
      <c r="C2981" s="1" t="s">
        <v>19</v>
      </c>
      <c r="D2981" s="1">
        <f t="shared" si="36"/>
        <v>-100</v>
      </c>
      <c r="F2981" s="1">
        <v>100</v>
      </c>
      <c r="H2981" s="1" t="s">
        <v>62</v>
      </c>
      <c r="I2981" s="1" t="s">
        <v>88</v>
      </c>
      <c r="J2981" s="1" t="s">
        <v>89</v>
      </c>
    </row>
    <row r="2982" hidden="1" customHeight="1" outlineLevel="2" spans="1:7">
      <c r="A2982" s="27">
        <v>45529</v>
      </c>
      <c r="B2982" s="1" t="s">
        <v>1927</v>
      </c>
      <c r="C2982" s="1" t="s">
        <v>19</v>
      </c>
      <c r="D2982" s="1">
        <f t="shared" si="36"/>
        <v>500</v>
      </c>
      <c r="E2982" s="1">
        <v>500</v>
      </c>
      <c r="G2982" s="1" t="s">
        <v>61</v>
      </c>
    </row>
    <row r="2983" hidden="1" customHeight="1" outlineLevel="2" spans="1:10">
      <c r="A2983" s="27">
        <v>45531</v>
      </c>
      <c r="B2983" s="1" t="s">
        <v>1927</v>
      </c>
      <c r="C2983" s="1" t="s">
        <v>19</v>
      </c>
      <c r="D2983" s="1">
        <f t="shared" si="36"/>
        <v>-200</v>
      </c>
      <c r="F2983" s="1">
        <v>200</v>
      </c>
      <c r="H2983" s="1" t="s">
        <v>62</v>
      </c>
      <c r="I2983" s="1" t="s">
        <v>88</v>
      </c>
      <c r="J2983" s="1" t="s">
        <v>89</v>
      </c>
    </row>
    <row r="2984" hidden="1" customHeight="1" outlineLevel="2" spans="1:7">
      <c r="A2984" s="27">
        <v>45535</v>
      </c>
      <c r="B2984" s="1" t="s">
        <v>1927</v>
      </c>
      <c r="C2984" s="1" t="s">
        <v>19</v>
      </c>
      <c r="D2984" s="1">
        <f t="shared" si="36"/>
        <v>600</v>
      </c>
      <c r="E2984" s="1">
        <v>600</v>
      </c>
      <c r="G2984" s="1" t="s">
        <v>61</v>
      </c>
    </row>
    <row r="2985" hidden="1" customHeight="1" outlineLevel="2" spans="1:10">
      <c r="A2985" s="27">
        <v>45542</v>
      </c>
      <c r="B2985" s="1" t="s">
        <v>1927</v>
      </c>
      <c r="C2985" s="1" t="s">
        <v>19</v>
      </c>
      <c r="D2985" s="1">
        <f t="shared" si="36"/>
        <v>-2</v>
      </c>
      <c r="F2985" s="1">
        <v>2</v>
      </c>
      <c r="H2985" s="1" t="s">
        <v>732</v>
      </c>
      <c r="I2985" s="1" t="s">
        <v>739</v>
      </c>
      <c r="J2985" s="1" t="s">
        <v>740</v>
      </c>
    </row>
    <row r="2986" hidden="1" customHeight="1" outlineLevel="2" spans="1:10">
      <c r="A2986" s="27">
        <v>45544</v>
      </c>
      <c r="B2986" s="1" t="s">
        <v>1927</v>
      </c>
      <c r="C2986" s="1" t="s">
        <v>19</v>
      </c>
      <c r="D2986" s="1">
        <f t="shared" si="36"/>
        <v>-60</v>
      </c>
      <c r="F2986" s="1">
        <v>60</v>
      </c>
      <c r="H2986" s="1" t="s">
        <v>62</v>
      </c>
      <c r="I2986" s="1" t="s">
        <v>88</v>
      </c>
      <c r="J2986" s="1" t="s">
        <v>89</v>
      </c>
    </row>
    <row r="2987" hidden="1" customHeight="1" outlineLevel="2" spans="1:10">
      <c r="A2987" s="27">
        <v>45559</v>
      </c>
      <c r="B2987" s="1" t="s">
        <v>1927</v>
      </c>
      <c r="C2987" s="1" t="s">
        <v>19</v>
      </c>
      <c r="D2987" s="1">
        <f t="shared" si="36"/>
        <v>-100</v>
      </c>
      <c r="F2987" s="1">
        <v>100</v>
      </c>
      <c r="H2987" s="1" t="s">
        <v>62</v>
      </c>
      <c r="I2987" s="1" t="s">
        <v>88</v>
      </c>
      <c r="J2987" s="1" t="s">
        <v>89</v>
      </c>
    </row>
    <row r="2988" hidden="1" customHeight="1" outlineLevel="2" spans="1:10">
      <c r="A2988" s="27">
        <v>46022</v>
      </c>
      <c r="B2988" s="1" t="s">
        <v>1927</v>
      </c>
      <c r="C2988" s="1" t="s">
        <v>19</v>
      </c>
      <c r="D2988" s="1">
        <f t="shared" si="36"/>
        <v>-700</v>
      </c>
      <c r="F2988" s="1">
        <v>700</v>
      </c>
      <c r="H2988" s="1" t="s">
        <v>38</v>
      </c>
      <c r="I2988" s="1" t="s">
        <v>39</v>
      </c>
      <c r="J2988" s="1" t="s">
        <v>39</v>
      </c>
    </row>
    <row r="2989" customHeight="1" outlineLevel="1" collapsed="1" spans="1:4">
      <c r="A2989" s="27"/>
      <c r="B2989" s="28" t="s">
        <v>1928</v>
      </c>
      <c r="D2989" s="1">
        <f>SUBTOTAL(9,D2979:D2988)</f>
        <v>0</v>
      </c>
    </row>
    <row r="2990" hidden="1" customHeight="1" outlineLevel="2" spans="1:7">
      <c r="A2990" s="27">
        <v>45509</v>
      </c>
      <c r="B2990" s="1" t="s">
        <v>1929</v>
      </c>
      <c r="C2990" s="1" t="s">
        <v>19</v>
      </c>
      <c r="D2990" s="1">
        <f>E2990-F2990</f>
        <v>128</v>
      </c>
      <c r="E2990" s="1">
        <v>128</v>
      </c>
      <c r="G2990" s="1" t="s">
        <v>61</v>
      </c>
    </row>
    <row r="2991" hidden="1" customHeight="1" outlineLevel="2" spans="1:10">
      <c r="A2991" s="27">
        <v>45511</v>
      </c>
      <c r="B2991" s="1" t="s">
        <v>1929</v>
      </c>
      <c r="C2991" s="1" t="s">
        <v>19</v>
      </c>
      <c r="D2991" s="1">
        <f>E2991-F2991</f>
        <v>-128</v>
      </c>
      <c r="F2991" s="1">
        <v>128</v>
      </c>
      <c r="H2991" s="1" t="s">
        <v>732</v>
      </c>
      <c r="I2991" s="1" t="s">
        <v>732</v>
      </c>
      <c r="J2991" s="1" t="s">
        <v>89</v>
      </c>
    </row>
    <row r="2992" customHeight="1" outlineLevel="1" collapsed="1" spans="1:4">
      <c r="A2992" s="27"/>
      <c r="B2992" s="28" t="s">
        <v>1930</v>
      </c>
      <c r="D2992" s="1">
        <f>SUBTOTAL(9,D2990:D2991)</f>
        <v>0</v>
      </c>
    </row>
    <row r="2993" hidden="1" customHeight="1" outlineLevel="2" spans="1:7">
      <c r="A2993" s="27">
        <v>45624</v>
      </c>
      <c r="B2993" s="1" t="s">
        <v>1931</v>
      </c>
      <c r="C2993" s="1" t="s">
        <v>19</v>
      </c>
      <c r="D2993" s="1">
        <f>E2993-F2993</f>
        <v>860</v>
      </c>
      <c r="E2993" s="1">
        <v>860</v>
      </c>
      <c r="G2993" s="1" t="s">
        <v>13</v>
      </c>
    </row>
    <row r="2994" hidden="1" customHeight="1" outlineLevel="2" spans="1:10">
      <c r="A2994" s="27">
        <v>45627</v>
      </c>
      <c r="B2994" s="1" t="s">
        <v>1931</v>
      </c>
      <c r="C2994" s="1" t="s">
        <v>19</v>
      </c>
      <c r="D2994" s="1">
        <f>E2994-F2994</f>
        <v>-860</v>
      </c>
      <c r="F2994" s="1">
        <v>860</v>
      </c>
      <c r="H2994" s="1" t="s">
        <v>14</v>
      </c>
      <c r="I2994" s="1" t="s">
        <v>15</v>
      </c>
      <c r="J2994" s="1" t="s">
        <v>16</v>
      </c>
    </row>
    <row r="2995" customHeight="1" outlineLevel="1" collapsed="1" spans="1:4">
      <c r="A2995" s="27"/>
      <c r="B2995" s="28" t="s">
        <v>1932</v>
      </c>
      <c r="D2995" s="1">
        <f>SUBTOTAL(9,D2993:D2994)</f>
        <v>0</v>
      </c>
    </row>
    <row r="2996" hidden="1" customHeight="1" outlineLevel="2" spans="1:4">
      <c r="A2996" s="27">
        <v>45496</v>
      </c>
      <c r="B2996" s="1" t="s">
        <v>1933</v>
      </c>
      <c r="C2996" s="1" t="s">
        <v>19</v>
      </c>
      <c r="D2996" s="1">
        <v>131</v>
      </c>
    </row>
    <row r="2997" hidden="1" customHeight="1" outlineLevel="2" spans="1:4">
      <c r="A2997" s="27">
        <v>45496</v>
      </c>
      <c r="B2997" s="1" t="s">
        <v>1933</v>
      </c>
      <c r="C2997" s="1" t="s">
        <v>19</v>
      </c>
      <c r="D2997" s="1">
        <v>700</v>
      </c>
    </row>
    <row r="2998" hidden="1" customHeight="1" outlineLevel="2" spans="1:10">
      <c r="A2998" s="27">
        <v>45533</v>
      </c>
      <c r="B2998" s="1" t="s">
        <v>1933</v>
      </c>
      <c r="C2998" s="1" t="s">
        <v>19</v>
      </c>
      <c r="D2998" s="1">
        <f>E2998-F2998</f>
        <v>-100</v>
      </c>
      <c r="F2998" s="1">
        <v>100</v>
      </c>
      <c r="H2998" s="1" t="s">
        <v>690</v>
      </c>
      <c r="I2998" s="1" t="s">
        <v>157</v>
      </c>
      <c r="J2998" s="1" t="s">
        <v>89</v>
      </c>
    </row>
    <row r="2999" hidden="1" customHeight="1" outlineLevel="2" spans="1:10">
      <c r="A2999" s="27">
        <v>45595</v>
      </c>
      <c r="B2999" s="1" t="s">
        <v>1933</v>
      </c>
      <c r="C2999" s="1" t="s">
        <v>19</v>
      </c>
      <c r="D2999" s="1">
        <f>E2999-F2999</f>
        <v>-30</v>
      </c>
      <c r="F2999" s="1">
        <v>30</v>
      </c>
      <c r="H2999" s="1" t="s">
        <v>62</v>
      </c>
      <c r="I2999" s="1" t="s">
        <v>88</v>
      </c>
      <c r="J2999" s="1" t="s">
        <v>89</v>
      </c>
    </row>
    <row r="3000" hidden="1" customHeight="1" outlineLevel="2" spans="1:10">
      <c r="A3000" s="27">
        <v>45590</v>
      </c>
      <c r="B3000" s="1" t="s">
        <v>1933</v>
      </c>
      <c r="C3000" s="1" t="s">
        <v>1516</v>
      </c>
      <c r="D3000" s="1">
        <f>E3000-F3000</f>
        <v>-1</v>
      </c>
      <c r="F3000" s="1">
        <v>1</v>
      </c>
      <c r="H3000" s="1" t="s">
        <v>406</v>
      </c>
      <c r="I3000" s="1" t="s">
        <v>628</v>
      </c>
      <c r="J3000" s="1" t="s">
        <v>89</v>
      </c>
    </row>
    <row r="3001" hidden="1" customHeight="1" outlineLevel="2" spans="1:10">
      <c r="A3001" s="27">
        <v>46022</v>
      </c>
      <c r="B3001" s="1" t="s">
        <v>1933</v>
      </c>
      <c r="C3001" s="1" t="s">
        <v>19</v>
      </c>
      <c r="D3001" s="1">
        <f>E3001-F3001</f>
        <v>-700</v>
      </c>
      <c r="F3001" s="1">
        <v>700</v>
      </c>
      <c r="H3001" s="1" t="s">
        <v>38</v>
      </c>
      <c r="I3001" s="1" t="s">
        <v>39</v>
      </c>
      <c r="J3001" s="1" t="s">
        <v>39</v>
      </c>
    </row>
    <row r="3002" customHeight="1" outlineLevel="1" collapsed="1" spans="1:4">
      <c r="A3002" s="27"/>
      <c r="B3002" s="28" t="s">
        <v>1934</v>
      </c>
      <c r="D3002" s="1">
        <f>SUBTOTAL(9,D2996:D3001)</f>
        <v>0</v>
      </c>
    </row>
    <row r="3003" hidden="1" customHeight="1" outlineLevel="2" spans="1:4">
      <c r="A3003" s="27">
        <v>45496</v>
      </c>
      <c r="B3003" s="1" t="s">
        <v>1935</v>
      </c>
      <c r="C3003" s="1" t="s">
        <v>19</v>
      </c>
      <c r="D3003" s="1">
        <v>1</v>
      </c>
    </row>
    <row r="3004" hidden="1" customHeight="1" outlineLevel="2" spans="1:11">
      <c r="A3004" s="27">
        <v>45490</v>
      </c>
      <c r="B3004" s="1" t="s">
        <v>1935</v>
      </c>
      <c r="C3004" s="1" t="s">
        <v>19</v>
      </c>
      <c r="D3004" s="1">
        <f>E3004-F3004</f>
        <v>3000</v>
      </c>
      <c r="E3004" s="1">
        <v>3000</v>
      </c>
      <c r="G3004" s="1" t="s">
        <v>20</v>
      </c>
      <c r="K3004" s="1" t="s">
        <v>53</v>
      </c>
    </row>
    <row r="3005" hidden="1" customHeight="1" outlineLevel="2" spans="1:10">
      <c r="A3005" s="27">
        <v>45493</v>
      </c>
      <c r="B3005" s="1" t="s">
        <v>1935</v>
      </c>
      <c r="C3005" s="1" t="s">
        <v>19</v>
      </c>
      <c r="D3005" s="1">
        <f>E3005-F3005</f>
        <v>-3000</v>
      </c>
      <c r="F3005" s="1">
        <v>3000</v>
      </c>
      <c r="H3005" s="1" t="s">
        <v>14</v>
      </c>
      <c r="I3005" s="1" t="s">
        <v>21</v>
      </c>
      <c r="J3005" s="1" t="s">
        <v>16</v>
      </c>
    </row>
    <row r="3006" hidden="1" customHeight="1" outlineLevel="2" spans="1:10">
      <c r="A3006" s="27">
        <v>45590</v>
      </c>
      <c r="B3006" s="1" t="s">
        <v>1935</v>
      </c>
      <c r="C3006" s="1" t="s">
        <v>1516</v>
      </c>
      <c r="D3006" s="1">
        <f>E3006-F3006</f>
        <v>-1</v>
      </c>
      <c r="F3006" s="1">
        <v>1</v>
      </c>
      <c r="H3006" s="1" t="s">
        <v>406</v>
      </c>
      <c r="I3006" s="1" t="s">
        <v>628</v>
      </c>
      <c r="J3006" s="1" t="s">
        <v>89</v>
      </c>
    </row>
    <row r="3007" customHeight="1" outlineLevel="1" collapsed="1" spans="1:4">
      <c r="A3007" s="27"/>
      <c r="B3007" s="28" t="s">
        <v>1936</v>
      </c>
      <c r="D3007" s="1">
        <f>SUBTOTAL(9,D3003:D3006)</f>
        <v>0</v>
      </c>
    </row>
    <row r="3008" hidden="1" customHeight="1" outlineLevel="2" spans="1:7">
      <c r="A3008" s="27">
        <v>45502</v>
      </c>
      <c r="B3008" s="1" t="s">
        <v>1937</v>
      </c>
      <c r="C3008" s="1" t="s">
        <v>19</v>
      </c>
      <c r="D3008" s="1">
        <f>E3008-F3008</f>
        <v>700</v>
      </c>
      <c r="E3008" s="1">
        <v>700</v>
      </c>
      <c r="G3008" s="1" t="s">
        <v>61</v>
      </c>
    </row>
    <row r="3009" hidden="1" customHeight="1" outlineLevel="2" spans="1:10">
      <c r="A3009" s="27">
        <v>45504</v>
      </c>
      <c r="B3009" s="1" t="s">
        <v>1937</v>
      </c>
      <c r="C3009" s="1" t="s">
        <v>19</v>
      </c>
      <c r="D3009" s="1">
        <f>E3009-F3009</f>
        <v>-700</v>
      </c>
      <c r="F3009" s="1">
        <v>700</v>
      </c>
      <c r="H3009" s="1" t="s">
        <v>62</v>
      </c>
      <c r="I3009" s="1" t="s">
        <v>63</v>
      </c>
      <c r="J3009" s="1" t="s">
        <v>64</v>
      </c>
    </row>
    <row r="3010" customHeight="1" outlineLevel="1" collapsed="1" spans="1:4">
      <c r="A3010" s="27"/>
      <c r="B3010" s="28" t="s">
        <v>1938</v>
      </c>
      <c r="D3010" s="1">
        <f>SUBTOTAL(9,D3008:D3009)</f>
        <v>0</v>
      </c>
    </row>
    <row r="3011" hidden="1" customHeight="1" outlineLevel="2" spans="1:4">
      <c r="A3011" s="27">
        <v>45496</v>
      </c>
      <c r="B3011" s="1" t="s">
        <v>1939</v>
      </c>
      <c r="C3011" s="1" t="s">
        <v>19</v>
      </c>
      <c r="D3011" s="1">
        <v>17</v>
      </c>
    </row>
    <row r="3012" hidden="1" customHeight="1" outlineLevel="2" spans="1:10">
      <c r="A3012" s="27">
        <v>45524</v>
      </c>
      <c r="B3012" s="1" t="s">
        <v>1939</v>
      </c>
      <c r="C3012" s="1" t="s">
        <v>1294</v>
      </c>
      <c r="D3012" s="1">
        <f>E3012-F3012</f>
        <v>-16</v>
      </c>
      <c r="F3012" s="1">
        <v>16</v>
      </c>
      <c r="H3012" s="1" t="s">
        <v>14</v>
      </c>
      <c r="I3012" s="1" t="s">
        <v>21</v>
      </c>
      <c r="J3012" s="1" t="s">
        <v>16</v>
      </c>
    </row>
    <row r="3013" hidden="1" customHeight="1" outlineLevel="2" spans="1:10">
      <c r="A3013" s="27">
        <v>45531</v>
      </c>
      <c r="B3013" s="1" t="s">
        <v>1939</v>
      </c>
      <c r="C3013" s="1" t="s">
        <v>19</v>
      </c>
      <c r="D3013" s="1">
        <f>E3013-F3013</f>
        <v>-1</v>
      </c>
      <c r="F3013" s="1">
        <v>1</v>
      </c>
      <c r="H3013" s="1" t="s">
        <v>62</v>
      </c>
      <c r="I3013" s="1" t="s">
        <v>88</v>
      </c>
      <c r="J3013" s="1" t="s">
        <v>89</v>
      </c>
    </row>
    <row r="3014" customHeight="1" outlineLevel="1" collapsed="1" spans="1:4">
      <c r="A3014" s="27"/>
      <c r="B3014" s="28" t="s">
        <v>1940</v>
      </c>
      <c r="D3014" s="1">
        <f>SUBTOTAL(9,D3011:D3013)</f>
        <v>0</v>
      </c>
    </row>
    <row r="3015" hidden="1" customHeight="1" outlineLevel="2" spans="1:4">
      <c r="A3015" s="27">
        <v>45496</v>
      </c>
      <c r="B3015" s="1" t="s">
        <v>1941</v>
      </c>
      <c r="C3015" s="1" t="s">
        <v>19</v>
      </c>
      <c r="D3015" s="1">
        <v>30</v>
      </c>
    </row>
    <row r="3016" hidden="1" customHeight="1" outlineLevel="2" spans="1:10">
      <c r="A3016" s="27">
        <v>45594</v>
      </c>
      <c r="B3016" s="1" t="s">
        <v>1941</v>
      </c>
      <c r="C3016" s="1" t="s">
        <v>19</v>
      </c>
      <c r="D3016" s="1">
        <f>E3016-F3016</f>
        <v>-30</v>
      </c>
      <c r="F3016" s="1">
        <v>30</v>
      </c>
      <c r="H3016" s="1" t="s">
        <v>627</v>
      </c>
      <c r="I3016" s="1" t="s">
        <v>628</v>
      </c>
      <c r="J3016" s="1" t="s">
        <v>89</v>
      </c>
    </row>
    <row r="3017" customHeight="1" outlineLevel="1" collapsed="1" spans="1:4">
      <c r="A3017" s="27"/>
      <c r="B3017" s="28" t="s">
        <v>1942</v>
      </c>
      <c r="D3017" s="1">
        <f>SUBTOTAL(9,D3015:D3016)</f>
        <v>0</v>
      </c>
    </row>
    <row r="3018" hidden="1" customHeight="1" outlineLevel="2" spans="1:4">
      <c r="A3018" s="27">
        <v>45496</v>
      </c>
      <c r="B3018" s="1" t="s">
        <v>1943</v>
      </c>
      <c r="C3018" s="1" t="s">
        <v>19</v>
      </c>
      <c r="D3018" s="1">
        <v>1</v>
      </c>
    </row>
    <row r="3019" hidden="1" customHeight="1" outlineLevel="2" spans="1:4">
      <c r="A3019" s="27">
        <v>45496</v>
      </c>
      <c r="B3019" s="1" t="s">
        <v>1943</v>
      </c>
      <c r="C3019" s="1" t="s">
        <v>19</v>
      </c>
      <c r="D3019" s="1">
        <v>1</v>
      </c>
    </row>
    <row r="3020" hidden="1" customHeight="1" outlineLevel="2" spans="1:10">
      <c r="A3020" s="27">
        <v>45524</v>
      </c>
      <c r="B3020" s="1" t="s">
        <v>1943</v>
      </c>
      <c r="C3020" s="1" t="s">
        <v>19</v>
      </c>
      <c r="D3020" s="1">
        <f>E3020-F3020</f>
        <v>-1</v>
      </c>
      <c r="F3020" s="1">
        <v>1</v>
      </c>
      <c r="H3020" s="1" t="s">
        <v>14</v>
      </c>
      <c r="I3020" s="1" t="s">
        <v>21</v>
      </c>
      <c r="J3020" s="1" t="s">
        <v>16</v>
      </c>
    </row>
    <row r="3021" hidden="1" customHeight="1" outlineLevel="2" spans="1:10">
      <c r="A3021" s="27">
        <v>45524</v>
      </c>
      <c r="B3021" s="1" t="s">
        <v>1943</v>
      </c>
      <c r="C3021" s="1" t="s">
        <v>19</v>
      </c>
      <c r="D3021" s="1">
        <f>E3021-F3021</f>
        <v>-1</v>
      </c>
      <c r="F3021" s="1">
        <v>1</v>
      </c>
      <c r="H3021" s="1" t="s">
        <v>14</v>
      </c>
      <c r="I3021" s="1" t="s">
        <v>21</v>
      </c>
      <c r="J3021" s="1" t="s">
        <v>16</v>
      </c>
    </row>
    <row r="3022" customHeight="1" outlineLevel="1" collapsed="1" spans="1:4">
      <c r="A3022" s="27"/>
      <c r="B3022" s="28" t="s">
        <v>1944</v>
      </c>
      <c r="D3022" s="1">
        <f>SUBTOTAL(9,D3018:D3021)</f>
        <v>0</v>
      </c>
    </row>
    <row r="3023" hidden="1" customHeight="1" outlineLevel="2" spans="1:7">
      <c r="A3023" s="27">
        <v>45510</v>
      </c>
      <c r="B3023" s="1" t="s">
        <v>1945</v>
      </c>
      <c r="C3023" s="1" t="s">
        <v>19</v>
      </c>
      <c r="D3023" s="1">
        <f>E3023-F3023</f>
        <v>4</v>
      </c>
      <c r="E3023" s="1">
        <v>4</v>
      </c>
      <c r="G3023" s="1" t="s">
        <v>869</v>
      </c>
    </row>
    <row r="3024" hidden="1" customHeight="1" outlineLevel="2" spans="1:10">
      <c r="A3024" s="27">
        <v>45514</v>
      </c>
      <c r="B3024" s="1" t="s">
        <v>1945</v>
      </c>
      <c r="C3024" s="1" t="s">
        <v>19</v>
      </c>
      <c r="D3024" s="1">
        <f>E3024-F3024</f>
        <v>-4</v>
      </c>
      <c r="F3024" s="1">
        <v>4</v>
      </c>
      <c r="H3024" s="1" t="s">
        <v>62</v>
      </c>
      <c r="I3024" s="1" t="s">
        <v>88</v>
      </c>
      <c r="J3024" s="1" t="s">
        <v>89</v>
      </c>
    </row>
    <row r="3025" customHeight="1" outlineLevel="1" collapsed="1" spans="1:4">
      <c r="A3025" s="27"/>
      <c r="B3025" s="28" t="s">
        <v>1946</v>
      </c>
      <c r="D3025" s="1">
        <f>SUBTOTAL(9,D3023:D3024)</f>
        <v>0</v>
      </c>
    </row>
    <row r="3026" hidden="1" customHeight="1" outlineLevel="2" spans="1:4">
      <c r="A3026" s="27">
        <v>45496</v>
      </c>
      <c r="B3026" s="1" t="s">
        <v>1947</v>
      </c>
      <c r="C3026" s="1" t="s">
        <v>19</v>
      </c>
      <c r="D3026" s="1">
        <v>14</v>
      </c>
    </row>
    <row r="3027" hidden="1" customHeight="1" outlineLevel="2" spans="1:10">
      <c r="A3027" s="27">
        <v>45559</v>
      </c>
      <c r="B3027" s="1" t="s">
        <v>1947</v>
      </c>
      <c r="C3027" s="1" t="s">
        <v>19</v>
      </c>
      <c r="D3027" s="1">
        <f>E3027-F3027</f>
        <v>-14</v>
      </c>
      <c r="F3027" s="1">
        <v>14</v>
      </c>
      <c r="H3027" s="1" t="s">
        <v>62</v>
      </c>
      <c r="I3027" s="1" t="s">
        <v>88</v>
      </c>
      <c r="J3027" s="1" t="s">
        <v>89</v>
      </c>
    </row>
    <row r="3028" customHeight="1" outlineLevel="1" collapsed="1" spans="1:4">
      <c r="A3028" s="27"/>
      <c r="B3028" s="28" t="s">
        <v>1948</v>
      </c>
      <c r="D3028" s="1">
        <f>SUBTOTAL(9,D3026:D3027)</f>
        <v>0</v>
      </c>
    </row>
    <row r="3029" hidden="1" customHeight="1" outlineLevel="2" spans="1:7">
      <c r="A3029" s="27">
        <v>45510</v>
      </c>
      <c r="B3029" s="1" t="s">
        <v>1949</v>
      </c>
      <c r="C3029" s="1" t="s">
        <v>19</v>
      </c>
      <c r="D3029" s="1">
        <f t="shared" ref="D3029:D3034" si="37">E3029-F3029</f>
        <v>12</v>
      </c>
      <c r="E3029" s="1">
        <v>12</v>
      </c>
      <c r="G3029" s="1" t="s">
        <v>869</v>
      </c>
    </row>
    <row r="3030" hidden="1" customHeight="1" outlineLevel="2" spans="1:10">
      <c r="A3030" s="27">
        <v>45514</v>
      </c>
      <c r="B3030" s="1" t="s">
        <v>1949</v>
      </c>
      <c r="C3030" s="1" t="s">
        <v>19</v>
      </c>
      <c r="D3030" s="1">
        <f t="shared" si="37"/>
        <v>-12</v>
      </c>
      <c r="F3030" s="1">
        <v>12</v>
      </c>
      <c r="H3030" s="1" t="s">
        <v>62</v>
      </c>
      <c r="I3030" s="1" t="s">
        <v>88</v>
      </c>
      <c r="J3030" s="1" t="s">
        <v>89</v>
      </c>
    </row>
    <row r="3031" hidden="1" customHeight="1" outlineLevel="2" spans="1:7">
      <c r="A3031" s="27">
        <v>45524</v>
      </c>
      <c r="B3031" s="1" t="s">
        <v>1949</v>
      </c>
      <c r="C3031" s="1" t="s">
        <v>19</v>
      </c>
      <c r="D3031" s="1">
        <f t="shared" si="37"/>
        <v>2</v>
      </c>
      <c r="E3031" s="1">
        <v>2</v>
      </c>
      <c r="G3031" s="1" t="s">
        <v>869</v>
      </c>
    </row>
    <row r="3032" hidden="1" customHeight="1" outlineLevel="2" spans="1:10">
      <c r="A3032" s="27">
        <v>45527</v>
      </c>
      <c r="B3032" s="1" t="s">
        <v>1949</v>
      </c>
      <c r="C3032" s="1" t="s">
        <v>19</v>
      </c>
      <c r="D3032" s="1">
        <f t="shared" si="37"/>
        <v>-2</v>
      </c>
      <c r="F3032" s="1">
        <v>2</v>
      </c>
      <c r="H3032" s="1" t="s">
        <v>62</v>
      </c>
      <c r="I3032" s="1" t="s">
        <v>88</v>
      </c>
      <c r="J3032" s="1" t="s">
        <v>89</v>
      </c>
    </row>
    <row r="3033" hidden="1" customHeight="1" outlineLevel="2" spans="1:7">
      <c r="A3033" s="27">
        <v>45539</v>
      </c>
      <c r="B3033" s="1" t="s">
        <v>1949</v>
      </c>
      <c r="C3033" s="1" t="s">
        <v>19</v>
      </c>
      <c r="D3033" s="1">
        <f t="shared" si="37"/>
        <v>4</v>
      </c>
      <c r="E3033" s="1">
        <v>4</v>
      </c>
      <c r="G3033" s="1" t="s">
        <v>869</v>
      </c>
    </row>
    <row r="3034" hidden="1" customHeight="1" outlineLevel="2" spans="1:10">
      <c r="A3034" s="27">
        <v>45558</v>
      </c>
      <c r="B3034" s="1" t="s">
        <v>1949</v>
      </c>
      <c r="C3034" s="1" t="s">
        <v>19</v>
      </c>
      <c r="D3034" s="1">
        <f t="shared" si="37"/>
        <v>-4</v>
      </c>
      <c r="F3034" s="1">
        <v>4</v>
      </c>
      <c r="H3034" s="1" t="s">
        <v>14</v>
      </c>
      <c r="I3034" s="1" t="s">
        <v>21</v>
      </c>
      <c r="J3034" s="1" t="s">
        <v>16</v>
      </c>
    </row>
    <row r="3035" customHeight="1" outlineLevel="1" collapsed="1" spans="1:4">
      <c r="A3035" s="27"/>
      <c r="B3035" s="28" t="s">
        <v>1950</v>
      </c>
      <c r="D3035" s="1">
        <f>SUBTOTAL(9,D3029:D3034)</f>
        <v>0</v>
      </c>
    </row>
    <row r="3036" hidden="1" customHeight="1" outlineLevel="2" spans="1:7">
      <c r="A3036" s="27">
        <v>45495</v>
      </c>
      <c r="B3036" s="1" t="s">
        <v>1951</v>
      </c>
      <c r="C3036" s="1" t="s">
        <v>19</v>
      </c>
      <c r="D3036" s="1">
        <f t="shared" ref="D3036:D3041" si="38">E3036-F3036</f>
        <v>40</v>
      </c>
      <c r="E3036" s="1">
        <v>40</v>
      </c>
      <c r="G3036" s="1" t="s">
        <v>869</v>
      </c>
    </row>
    <row r="3037" hidden="1" customHeight="1" outlineLevel="2" spans="1:7">
      <c r="A3037" s="27">
        <v>45495</v>
      </c>
      <c r="B3037" s="1" t="s">
        <v>1951</v>
      </c>
      <c r="C3037" s="1" t="s">
        <v>19</v>
      </c>
      <c r="D3037" s="1">
        <f t="shared" si="38"/>
        <v>6</v>
      </c>
      <c r="E3037" s="1">
        <v>6</v>
      </c>
      <c r="G3037" s="1" t="s">
        <v>869</v>
      </c>
    </row>
    <row r="3038" hidden="1" customHeight="1" outlineLevel="2" spans="1:10">
      <c r="A3038" s="27">
        <v>45502</v>
      </c>
      <c r="B3038" s="1" t="s">
        <v>1951</v>
      </c>
      <c r="C3038" s="1" t="s">
        <v>19</v>
      </c>
      <c r="D3038" s="1">
        <f t="shared" si="38"/>
        <v>-16</v>
      </c>
      <c r="F3038" s="1">
        <v>16</v>
      </c>
      <c r="H3038" s="1" t="s">
        <v>62</v>
      </c>
      <c r="I3038" s="1" t="s">
        <v>88</v>
      </c>
      <c r="J3038" s="1" t="s">
        <v>89</v>
      </c>
    </row>
    <row r="3039" hidden="1" customHeight="1" outlineLevel="2" spans="1:10">
      <c r="A3039" s="27">
        <v>45505</v>
      </c>
      <c r="B3039" s="1" t="s">
        <v>1951</v>
      </c>
      <c r="C3039" s="1" t="s">
        <v>19</v>
      </c>
      <c r="D3039" s="1">
        <f t="shared" si="38"/>
        <v>-6</v>
      </c>
      <c r="F3039" s="1">
        <v>6</v>
      </c>
      <c r="H3039" s="1" t="s">
        <v>62</v>
      </c>
      <c r="I3039" s="1" t="s">
        <v>88</v>
      </c>
      <c r="J3039" s="1" t="s">
        <v>89</v>
      </c>
    </row>
    <row r="3040" hidden="1" customHeight="1" outlineLevel="2" spans="1:10">
      <c r="A3040" s="27">
        <v>45510</v>
      </c>
      <c r="B3040" s="1" t="s">
        <v>1951</v>
      </c>
      <c r="C3040" s="1" t="s">
        <v>19</v>
      </c>
      <c r="D3040" s="1">
        <f t="shared" si="38"/>
        <v>-8</v>
      </c>
      <c r="F3040" s="1">
        <v>8</v>
      </c>
      <c r="H3040" s="1" t="s">
        <v>62</v>
      </c>
      <c r="I3040" s="1" t="s">
        <v>88</v>
      </c>
      <c r="J3040" s="1" t="s">
        <v>89</v>
      </c>
    </row>
    <row r="3041" hidden="1" customHeight="1" outlineLevel="2" spans="1:10">
      <c r="A3041" s="27">
        <v>45540</v>
      </c>
      <c r="B3041" s="1" t="s">
        <v>1951</v>
      </c>
      <c r="C3041" s="1" t="s">
        <v>19</v>
      </c>
      <c r="D3041" s="1">
        <f t="shared" si="38"/>
        <v>-4</v>
      </c>
      <c r="F3041" s="1">
        <v>4</v>
      </c>
      <c r="H3041" s="1" t="s">
        <v>62</v>
      </c>
      <c r="I3041" s="1" t="s">
        <v>88</v>
      </c>
      <c r="J3041" s="1" t="s">
        <v>155</v>
      </c>
    </row>
    <row r="3042" customHeight="1" outlineLevel="1" collapsed="1" spans="1:4">
      <c r="A3042" s="27"/>
      <c r="B3042" s="28" t="s">
        <v>1952</v>
      </c>
      <c r="D3042" s="1">
        <f>SUBTOTAL(9,D3036:D3041)</f>
        <v>12</v>
      </c>
    </row>
    <row r="3043" hidden="1" customHeight="1" outlineLevel="2" spans="1:4">
      <c r="A3043" s="27">
        <v>45496</v>
      </c>
      <c r="B3043" s="1" t="s">
        <v>1953</v>
      </c>
      <c r="C3043" s="1" t="s">
        <v>19</v>
      </c>
      <c r="D3043" s="1">
        <v>4</v>
      </c>
    </row>
    <row r="3044" hidden="1" customHeight="1" outlineLevel="2" spans="1:7">
      <c r="A3044" s="27">
        <v>45495</v>
      </c>
      <c r="B3044" s="1" t="s">
        <v>1953</v>
      </c>
      <c r="C3044" s="1" t="s">
        <v>19</v>
      </c>
      <c r="D3044" s="1">
        <f t="shared" ref="D3044:D3049" si="39">E3044-F3044</f>
        <v>2</v>
      </c>
      <c r="E3044" s="1">
        <v>2</v>
      </c>
      <c r="G3044" s="1" t="s">
        <v>869</v>
      </c>
    </row>
    <row r="3045" hidden="1" customHeight="1" outlineLevel="2" spans="1:10">
      <c r="A3045" s="27">
        <v>45505</v>
      </c>
      <c r="B3045" s="1" t="s">
        <v>1953</v>
      </c>
      <c r="C3045" s="1" t="s">
        <v>19</v>
      </c>
      <c r="D3045" s="1">
        <f t="shared" si="39"/>
        <v>-2</v>
      </c>
      <c r="F3045" s="1">
        <v>2</v>
      </c>
      <c r="H3045" s="1" t="s">
        <v>62</v>
      </c>
      <c r="I3045" s="1" t="s">
        <v>88</v>
      </c>
      <c r="J3045" s="1" t="s">
        <v>89</v>
      </c>
    </row>
    <row r="3046" hidden="1" customHeight="1" outlineLevel="2" spans="1:10">
      <c r="A3046" s="27">
        <v>45524</v>
      </c>
      <c r="B3046" s="1" t="s">
        <v>1953</v>
      </c>
      <c r="C3046" s="1" t="s">
        <v>19</v>
      </c>
      <c r="D3046" s="1">
        <f t="shared" si="39"/>
        <v>-4</v>
      </c>
      <c r="F3046" s="1">
        <v>4</v>
      </c>
      <c r="H3046" s="1" t="s">
        <v>62</v>
      </c>
      <c r="I3046" s="1" t="s">
        <v>88</v>
      </c>
      <c r="J3046" s="1" t="s">
        <v>89</v>
      </c>
    </row>
    <row r="3047" hidden="1" customHeight="1" outlineLevel="2" spans="1:7">
      <c r="A3047" s="27">
        <v>45524</v>
      </c>
      <c r="B3047" s="1" t="s">
        <v>1953</v>
      </c>
      <c r="C3047" s="1" t="s">
        <v>19</v>
      </c>
      <c r="D3047" s="1">
        <f t="shared" si="39"/>
        <v>2</v>
      </c>
      <c r="E3047" s="1">
        <v>2</v>
      </c>
      <c r="G3047" s="1" t="s">
        <v>869</v>
      </c>
    </row>
    <row r="3048" hidden="1" customHeight="1" outlineLevel="2" spans="1:7">
      <c r="A3048" s="27">
        <v>45524</v>
      </c>
      <c r="B3048" s="1" t="s">
        <v>1953</v>
      </c>
      <c r="C3048" s="1" t="s">
        <v>19</v>
      </c>
      <c r="D3048" s="1">
        <f t="shared" si="39"/>
        <v>4</v>
      </c>
      <c r="E3048" s="1">
        <v>4</v>
      </c>
      <c r="G3048" s="1" t="s">
        <v>869</v>
      </c>
    </row>
    <row r="3049" hidden="1" customHeight="1" outlineLevel="2" spans="1:10">
      <c r="A3049" s="27">
        <v>45527</v>
      </c>
      <c r="B3049" s="1" t="s">
        <v>1953</v>
      </c>
      <c r="C3049" s="1" t="s">
        <v>19</v>
      </c>
      <c r="D3049" s="1">
        <f t="shared" si="39"/>
        <v>-6</v>
      </c>
      <c r="F3049" s="1">
        <v>6</v>
      </c>
      <c r="H3049" s="1" t="s">
        <v>62</v>
      </c>
      <c r="I3049" s="1" t="s">
        <v>88</v>
      </c>
      <c r="J3049" s="1" t="s">
        <v>89</v>
      </c>
    </row>
    <row r="3050" customHeight="1" outlineLevel="1" collapsed="1" spans="1:4">
      <c r="A3050" s="27"/>
      <c r="B3050" s="28" t="s">
        <v>1954</v>
      </c>
      <c r="D3050" s="1">
        <f>SUBTOTAL(9,D3043:D3049)</f>
        <v>0</v>
      </c>
    </row>
    <row r="3051" hidden="1" customHeight="1" outlineLevel="2" spans="1:10">
      <c r="A3051" s="27">
        <v>45510</v>
      </c>
      <c r="B3051" s="1" t="s">
        <v>1955</v>
      </c>
      <c r="C3051" s="1" t="s">
        <v>19</v>
      </c>
      <c r="D3051" s="1">
        <f>E3051-F3051</f>
        <v>-2</v>
      </c>
      <c r="F3051" s="1">
        <v>2</v>
      </c>
      <c r="H3051" s="1" t="s">
        <v>62</v>
      </c>
      <c r="I3051" s="1" t="s">
        <v>88</v>
      </c>
      <c r="J3051" s="1" t="s">
        <v>89</v>
      </c>
    </row>
    <row r="3052" hidden="1" customHeight="1" outlineLevel="2" spans="1:7">
      <c r="A3052" s="27">
        <v>45509</v>
      </c>
      <c r="B3052" s="1" t="s">
        <v>1955</v>
      </c>
      <c r="C3052" s="1" t="s">
        <v>19</v>
      </c>
      <c r="D3052" s="1">
        <f>E3052-F3052</f>
        <v>2</v>
      </c>
      <c r="E3052" s="1">
        <v>2</v>
      </c>
      <c r="G3052" s="1" t="s">
        <v>61</v>
      </c>
    </row>
    <row r="3053" customHeight="1" outlineLevel="1" collapsed="1" spans="1:4">
      <c r="A3053" s="27"/>
      <c r="B3053" s="28" t="s">
        <v>1956</v>
      </c>
      <c r="D3053" s="1">
        <f>SUBTOTAL(9,D3051:D3052)</f>
        <v>0</v>
      </c>
    </row>
    <row r="3054" hidden="1" customHeight="1" outlineLevel="2" spans="1:7">
      <c r="A3054" s="27">
        <v>45512</v>
      </c>
      <c r="B3054" s="1" t="s">
        <v>1957</v>
      </c>
      <c r="C3054" s="1" t="s">
        <v>19</v>
      </c>
      <c r="D3054" s="1">
        <f>E3054-F3054</f>
        <v>1</v>
      </c>
      <c r="E3054" s="1">
        <v>1</v>
      </c>
      <c r="G3054" s="1" t="s">
        <v>13</v>
      </c>
    </row>
    <row r="3055" hidden="1" customHeight="1" outlineLevel="2" spans="1:10">
      <c r="A3055" s="27">
        <v>45511</v>
      </c>
      <c r="B3055" s="1" t="s">
        <v>1957</v>
      </c>
      <c r="C3055" s="1" t="s">
        <v>19</v>
      </c>
      <c r="D3055" s="1">
        <f>E3055-F3055</f>
        <v>-1</v>
      </c>
      <c r="F3055" s="1">
        <v>1</v>
      </c>
      <c r="H3055" s="1" t="s">
        <v>14</v>
      </c>
      <c r="I3055" s="1" t="s">
        <v>15</v>
      </c>
      <c r="J3055" s="1" t="s">
        <v>29</v>
      </c>
    </row>
    <row r="3056" customHeight="1" outlineLevel="1" collapsed="1" spans="1:4">
      <c r="A3056" s="27"/>
      <c r="B3056" s="28" t="s">
        <v>1958</v>
      </c>
      <c r="D3056" s="1">
        <f>SUBTOTAL(9,D3054:D3055)</f>
        <v>0</v>
      </c>
    </row>
    <row r="3057" hidden="1" customHeight="1" outlineLevel="2" spans="1:4">
      <c r="A3057" s="27">
        <v>45496</v>
      </c>
      <c r="B3057" s="1" t="s">
        <v>1959</v>
      </c>
      <c r="C3057" s="1" t="s">
        <v>806</v>
      </c>
      <c r="D3057" s="1">
        <v>3</v>
      </c>
    </row>
    <row r="3058" hidden="1" customHeight="1" outlineLevel="2" spans="1:10">
      <c r="A3058" s="27">
        <v>45636</v>
      </c>
      <c r="B3058" s="1" t="s">
        <v>1959</v>
      </c>
      <c r="C3058" s="1" t="s">
        <v>19</v>
      </c>
      <c r="D3058" s="1">
        <f>E3058-F3058</f>
        <v>-3</v>
      </c>
      <c r="F3058" s="1">
        <v>3</v>
      </c>
      <c r="H3058" s="1" t="s">
        <v>158</v>
      </c>
      <c r="I3058" s="1" t="s">
        <v>157</v>
      </c>
      <c r="J3058" s="1" t="s">
        <v>89</v>
      </c>
    </row>
    <row r="3059" customHeight="1" outlineLevel="1" collapsed="1" spans="1:4">
      <c r="A3059" s="27"/>
      <c r="B3059" s="28" t="s">
        <v>1960</v>
      </c>
      <c r="D3059" s="1">
        <f>SUBTOTAL(9,D3057:D3058)</f>
        <v>0</v>
      </c>
    </row>
    <row r="3060" hidden="1" customHeight="1" outlineLevel="2" spans="1:7">
      <c r="A3060" s="27">
        <v>45512</v>
      </c>
      <c r="B3060" s="1" t="s">
        <v>1961</v>
      </c>
      <c r="C3060" s="1" t="s">
        <v>1962</v>
      </c>
      <c r="D3060" s="1">
        <f>E3060-F3060</f>
        <v>30</v>
      </c>
      <c r="E3060" s="1">
        <v>30</v>
      </c>
      <c r="G3060" s="1" t="s">
        <v>13</v>
      </c>
    </row>
    <row r="3061" hidden="1" customHeight="1" outlineLevel="2" spans="1:10">
      <c r="A3061" s="27">
        <v>45511</v>
      </c>
      <c r="B3061" s="1" t="s">
        <v>1961</v>
      </c>
      <c r="C3061" s="1" t="s">
        <v>1962</v>
      </c>
      <c r="D3061" s="1">
        <f>E3061-F3061</f>
        <v>-30</v>
      </c>
      <c r="F3061" s="1">
        <v>30</v>
      </c>
      <c r="H3061" s="1" t="s">
        <v>14</v>
      </c>
      <c r="I3061" s="1" t="s">
        <v>15</v>
      </c>
      <c r="J3061" s="1" t="s">
        <v>29</v>
      </c>
    </row>
    <row r="3062" customHeight="1" outlineLevel="1" collapsed="1" spans="1:4">
      <c r="A3062" s="27"/>
      <c r="B3062" s="28" t="s">
        <v>1963</v>
      </c>
      <c r="D3062" s="1">
        <f>SUBTOTAL(9,D3060:D3061)</f>
        <v>0</v>
      </c>
    </row>
    <row r="3063" hidden="1" customHeight="1" outlineLevel="2" spans="1:7">
      <c r="A3063" s="27">
        <v>45512</v>
      </c>
      <c r="B3063" s="1" t="s">
        <v>1964</v>
      </c>
      <c r="C3063" s="1" t="s">
        <v>19</v>
      </c>
      <c r="D3063" s="1">
        <f>E3063-F3063</f>
        <v>1</v>
      </c>
      <c r="E3063" s="1">
        <v>1</v>
      </c>
      <c r="G3063" s="1" t="s">
        <v>13</v>
      </c>
    </row>
    <row r="3064" hidden="1" customHeight="1" outlineLevel="2" spans="1:10">
      <c r="A3064" s="27">
        <v>45511</v>
      </c>
      <c r="B3064" s="1" t="s">
        <v>1964</v>
      </c>
      <c r="C3064" s="1" t="s">
        <v>19</v>
      </c>
      <c r="D3064" s="1">
        <f>E3064-F3064</f>
        <v>-1</v>
      </c>
      <c r="F3064" s="1">
        <v>1</v>
      </c>
      <c r="H3064" s="1" t="s">
        <v>14</v>
      </c>
      <c r="I3064" s="1" t="s">
        <v>15</v>
      </c>
      <c r="J3064" s="1" t="s">
        <v>29</v>
      </c>
    </row>
    <row r="3065" customHeight="1" outlineLevel="1" collapsed="1" spans="1:4">
      <c r="A3065" s="27"/>
      <c r="B3065" s="28" t="s">
        <v>1965</v>
      </c>
      <c r="D3065" s="1">
        <f>SUBTOTAL(9,D3063:D3064)</f>
        <v>0</v>
      </c>
    </row>
    <row r="3066" hidden="1" customHeight="1" outlineLevel="2" spans="1:7">
      <c r="A3066" s="27">
        <v>45512</v>
      </c>
      <c r="B3066" s="1" t="s">
        <v>1966</v>
      </c>
      <c r="C3066" s="1" t="s">
        <v>19</v>
      </c>
      <c r="D3066" s="1">
        <f>E3066-F3066</f>
        <v>1</v>
      </c>
      <c r="E3066" s="1">
        <v>1</v>
      </c>
      <c r="G3066" s="1" t="s">
        <v>13</v>
      </c>
    </row>
    <row r="3067" hidden="1" customHeight="1" outlineLevel="2" spans="1:10">
      <c r="A3067" s="27">
        <v>45511</v>
      </c>
      <c r="B3067" s="1" t="s">
        <v>1966</v>
      </c>
      <c r="C3067" s="1" t="s">
        <v>19</v>
      </c>
      <c r="D3067" s="1">
        <f>E3067-F3067</f>
        <v>-1</v>
      </c>
      <c r="F3067" s="1">
        <v>1</v>
      </c>
      <c r="H3067" s="1" t="s">
        <v>14</v>
      </c>
      <c r="I3067" s="1" t="s">
        <v>15</v>
      </c>
      <c r="J3067" s="1" t="s">
        <v>29</v>
      </c>
    </row>
    <row r="3068" customHeight="1" outlineLevel="1" collapsed="1" spans="1:4">
      <c r="A3068" s="27"/>
      <c r="B3068" s="28" t="s">
        <v>1967</v>
      </c>
      <c r="D3068" s="1">
        <f>SUBTOTAL(9,D3066:D3067)</f>
        <v>0</v>
      </c>
    </row>
    <row r="3069" hidden="1" customHeight="1" outlineLevel="2" spans="1:7">
      <c r="A3069" s="27">
        <v>45512</v>
      </c>
      <c r="B3069" s="1" t="s">
        <v>1968</v>
      </c>
      <c r="C3069" s="1" t="s">
        <v>19</v>
      </c>
      <c r="D3069" s="1">
        <f>E3069-F3069</f>
        <v>3</v>
      </c>
      <c r="E3069" s="1">
        <v>3</v>
      </c>
      <c r="G3069" s="1" t="s">
        <v>13</v>
      </c>
    </row>
    <row r="3070" hidden="1" customHeight="1" outlineLevel="2" spans="1:10">
      <c r="A3070" s="27">
        <v>45511</v>
      </c>
      <c r="B3070" s="1" t="s">
        <v>1968</v>
      </c>
      <c r="C3070" s="1" t="s">
        <v>19</v>
      </c>
      <c r="D3070" s="1">
        <f>E3070-F3070</f>
        <v>-3</v>
      </c>
      <c r="F3070" s="1">
        <v>3</v>
      </c>
      <c r="H3070" s="1" t="s">
        <v>14</v>
      </c>
      <c r="I3070" s="1" t="s">
        <v>15</v>
      </c>
      <c r="J3070" s="1" t="s">
        <v>29</v>
      </c>
    </row>
    <row r="3071" customHeight="1" outlineLevel="1" collapsed="1" spans="1:4">
      <c r="A3071" s="27"/>
      <c r="B3071" s="28" t="s">
        <v>1969</v>
      </c>
      <c r="D3071" s="1">
        <f>SUBTOTAL(9,D3069:D3070)</f>
        <v>0</v>
      </c>
    </row>
    <row r="3072" hidden="1" customHeight="1" outlineLevel="2" spans="1:4">
      <c r="A3072" s="27">
        <v>45496</v>
      </c>
      <c r="B3072" s="1" t="s">
        <v>1970</v>
      </c>
      <c r="C3072" s="1" t="s">
        <v>19</v>
      </c>
      <c r="D3072" s="1">
        <v>1</v>
      </c>
    </row>
    <row r="3073" hidden="1" customHeight="1" outlineLevel="2" spans="1:10">
      <c r="A3073" s="27">
        <v>45623</v>
      </c>
      <c r="B3073" s="1" t="s">
        <v>1970</v>
      </c>
      <c r="C3073" s="1" t="s">
        <v>19</v>
      </c>
      <c r="D3073" s="1">
        <f>E3073-F3073</f>
        <v>-1</v>
      </c>
      <c r="F3073" s="1">
        <v>1</v>
      </c>
      <c r="H3073" s="1" t="s">
        <v>62</v>
      </c>
      <c r="I3073" s="1" t="s">
        <v>92</v>
      </c>
      <c r="J3073" s="1" t="s">
        <v>89</v>
      </c>
    </row>
    <row r="3074" customHeight="1" outlineLevel="1" collapsed="1" spans="1:4">
      <c r="A3074" s="27"/>
      <c r="B3074" s="28" t="s">
        <v>1971</v>
      </c>
      <c r="D3074" s="1">
        <f>SUBTOTAL(9,D3072:D3073)</f>
        <v>0</v>
      </c>
    </row>
    <row r="3075" hidden="1" customHeight="1" outlineLevel="2" spans="1:4">
      <c r="A3075" s="27">
        <v>45496</v>
      </c>
      <c r="B3075" s="1" t="s">
        <v>1972</v>
      </c>
      <c r="C3075" s="1" t="s">
        <v>19</v>
      </c>
      <c r="D3075" s="1">
        <v>10</v>
      </c>
    </row>
    <row r="3076" hidden="1" customHeight="1" outlineLevel="2" spans="1:10">
      <c r="A3076" s="27">
        <v>45533</v>
      </c>
      <c r="B3076" s="1" t="s">
        <v>1972</v>
      </c>
      <c r="C3076" s="1" t="s">
        <v>19</v>
      </c>
      <c r="D3076" s="1">
        <f>E3076-F3076</f>
        <v>-5</v>
      </c>
      <c r="F3076" s="1">
        <v>5</v>
      </c>
      <c r="H3076" s="1" t="s">
        <v>62</v>
      </c>
      <c r="I3076" s="1" t="s">
        <v>88</v>
      </c>
      <c r="J3076" s="1" t="s">
        <v>89</v>
      </c>
    </row>
    <row r="3077" hidden="1" customHeight="1" outlineLevel="2" spans="1:10">
      <c r="A3077" s="27">
        <v>45534</v>
      </c>
      <c r="B3077" s="1" t="s">
        <v>1972</v>
      </c>
      <c r="C3077" s="1" t="s">
        <v>19</v>
      </c>
      <c r="D3077" s="1">
        <f>E3077-F3077</f>
        <v>-1</v>
      </c>
      <c r="F3077" s="1">
        <v>1</v>
      </c>
      <c r="H3077" s="1" t="s">
        <v>732</v>
      </c>
      <c r="I3077" s="1" t="s">
        <v>154</v>
      </c>
      <c r="J3077" s="1" t="s">
        <v>1973</v>
      </c>
    </row>
    <row r="3078" hidden="1" customHeight="1" outlineLevel="2" spans="1:10">
      <c r="A3078" s="27">
        <v>45541</v>
      </c>
      <c r="B3078" s="1" t="s">
        <v>1972</v>
      </c>
      <c r="C3078" s="1" t="s">
        <v>19</v>
      </c>
      <c r="D3078" s="1">
        <f>E3078-F3078</f>
        <v>-2</v>
      </c>
      <c r="F3078" s="1">
        <v>2</v>
      </c>
      <c r="H3078" s="1" t="s">
        <v>732</v>
      </c>
      <c r="I3078" s="1" t="s">
        <v>63</v>
      </c>
      <c r="J3078" s="1" t="s">
        <v>64</v>
      </c>
    </row>
    <row r="3079" hidden="1" customHeight="1" outlineLevel="2" spans="1:10">
      <c r="A3079" s="27">
        <v>45576</v>
      </c>
      <c r="B3079" s="1" t="s">
        <v>1972</v>
      </c>
      <c r="C3079" s="1" t="s">
        <v>19</v>
      </c>
      <c r="D3079" s="1">
        <f>E3079-F3079</f>
        <v>-2</v>
      </c>
      <c r="F3079" s="1">
        <v>2</v>
      </c>
      <c r="H3079" s="1" t="s">
        <v>156</v>
      </c>
      <c r="I3079" s="1" t="s">
        <v>157</v>
      </c>
      <c r="J3079" s="1" t="s">
        <v>89</v>
      </c>
    </row>
    <row r="3080" customHeight="1" outlineLevel="1" collapsed="1" spans="1:4">
      <c r="A3080" s="27"/>
      <c r="B3080" s="28" t="s">
        <v>1974</v>
      </c>
      <c r="D3080" s="1">
        <f>SUBTOTAL(9,D3075:D3079)</f>
        <v>0</v>
      </c>
    </row>
    <row r="3081" hidden="1" customHeight="1" outlineLevel="2" spans="1:4">
      <c r="A3081" s="27">
        <v>45496</v>
      </c>
      <c r="B3081" s="1" t="s">
        <v>1975</v>
      </c>
      <c r="C3081" s="1" t="s">
        <v>19</v>
      </c>
      <c r="D3081" s="1">
        <v>32</v>
      </c>
    </row>
    <row r="3082" hidden="1" customHeight="1" outlineLevel="2" spans="1:10">
      <c r="A3082" s="27">
        <v>45488</v>
      </c>
      <c r="B3082" s="1" t="s">
        <v>1975</v>
      </c>
      <c r="C3082" s="1" t="s">
        <v>19</v>
      </c>
      <c r="D3082" s="1">
        <f>E3082-F3082</f>
        <v>-10</v>
      </c>
      <c r="F3082" s="1">
        <v>10</v>
      </c>
      <c r="H3082" s="1" t="s">
        <v>62</v>
      </c>
      <c r="I3082" s="1" t="s">
        <v>63</v>
      </c>
      <c r="J3082" s="1" t="s">
        <v>64</v>
      </c>
    </row>
    <row r="3083" hidden="1" customHeight="1" outlineLevel="2" spans="1:10">
      <c r="A3083" s="27">
        <v>45514</v>
      </c>
      <c r="B3083" s="1" t="s">
        <v>1975</v>
      </c>
      <c r="C3083" s="1" t="s">
        <v>19</v>
      </c>
      <c r="D3083" s="1">
        <f>E3083-F3083</f>
        <v>-20</v>
      </c>
      <c r="F3083" s="1">
        <v>20</v>
      </c>
      <c r="H3083" s="1" t="s">
        <v>813</v>
      </c>
      <c r="I3083" s="1" t="s">
        <v>63</v>
      </c>
      <c r="J3083" s="1" t="s">
        <v>64</v>
      </c>
    </row>
    <row r="3084" hidden="1" customHeight="1" outlineLevel="2" spans="1:10">
      <c r="A3084" s="27">
        <v>45541</v>
      </c>
      <c r="B3084" s="1" t="s">
        <v>1975</v>
      </c>
      <c r="C3084" s="1" t="s">
        <v>19</v>
      </c>
      <c r="D3084" s="1">
        <f>E3084-F3084</f>
        <v>-1</v>
      </c>
      <c r="F3084" s="1">
        <v>1</v>
      </c>
      <c r="H3084" s="1" t="s">
        <v>732</v>
      </c>
      <c r="I3084" s="1" t="s">
        <v>63</v>
      </c>
      <c r="J3084" s="1" t="s">
        <v>856</v>
      </c>
    </row>
    <row r="3085" hidden="1" customHeight="1" outlineLevel="2" spans="1:10">
      <c r="A3085" s="27">
        <v>45576</v>
      </c>
      <c r="B3085" s="1" t="s">
        <v>1975</v>
      </c>
      <c r="C3085" s="1" t="s">
        <v>19</v>
      </c>
      <c r="D3085" s="1">
        <f>E3085-F3085</f>
        <v>-1</v>
      </c>
      <c r="F3085" s="1">
        <v>1</v>
      </c>
      <c r="H3085" s="1" t="s">
        <v>156</v>
      </c>
      <c r="I3085" s="1" t="s">
        <v>157</v>
      </c>
      <c r="J3085" s="1" t="s">
        <v>89</v>
      </c>
    </row>
    <row r="3086" customHeight="1" outlineLevel="1" collapsed="1" spans="1:4">
      <c r="A3086" s="27"/>
      <c r="B3086" s="28" t="s">
        <v>1976</v>
      </c>
      <c r="D3086" s="1">
        <f>SUBTOTAL(9,D3081:D3085)</f>
        <v>0</v>
      </c>
    </row>
    <row r="3087" hidden="1" customHeight="1" outlineLevel="2" spans="1:4">
      <c r="A3087" s="27">
        <v>45496</v>
      </c>
      <c r="B3087" s="1" t="s">
        <v>1977</v>
      </c>
      <c r="C3087" s="1" t="s">
        <v>19</v>
      </c>
      <c r="D3087" s="1">
        <v>10</v>
      </c>
    </row>
    <row r="3088" hidden="1" customHeight="1" outlineLevel="2" spans="1:7">
      <c r="A3088" s="27">
        <v>45559</v>
      </c>
      <c r="B3088" s="1" t="s">
        <v>1977</v>
      </c>
      <c r="C3088" s="1" t="s">
        <v>19</v>
      </c>
      <c r="D3088" s="1">
        <f>E3088-F3088</f>
        <v>50</v>
      </c>
      <c r="E3088" s="1">
        <v>50</v>
      </c>
      <c r="G3088" s="1" t="s">
        <v>1978</v>
      </c>
    </row>
    <row r="3089" hidden="1" customHeight="1" outlineLevel="2" spans="1:10">
      <c r="A3089" s="27">
        <v>45573</v>
      </c>
      <c r="B3089" s="1" t="s">
        <v>1977</v>
      </c>
      <c r="C3089" s="1" t="s">
        <v>19</v>
      </c>
      <c r="D3089" s="1">
        <f>E3089-F3089</f>
        <v>-10</v>
      </c>
      <c r="F3089" s="1">
        <v>10</v>
      </c>
      <c r="H3089" s="1" t="s">
        <v>62</v>
      </c>
      <c r="I3089" s="1" t="s">
        <v>88</v>
      </c>
      <c r="J3089" s="1" t="s">
        <v>89</v>
      </c>
    </row>
    <row r="3090" hidden="1" customHeight="1" outlineLevel="2" spans="1:10">
      <c r="A3090" s="27">
        <v>46022</v>
      </c>
      <c r="B3090" s="1" t="s">
        <v>1977</v>
      </c>
      <c r="C3090" s="1" t="s">
        <v>19</v>
      </c>
      <c r="D3090" s="1">
        <f>E3090-F3090</f>
        <v>-50</v>
      </c>
      <c r="F3090" s="1">
        <v>50</v>
      </c>
      <c r="H3090" s="1" t="s">
        <v>38</v>
      </c>
      <c r="I3090" s="1" t="s">
        <v>39</v>
      </c>
      <c r="J3090" s="1" t="s">
        <v>39</v>
      </c>
    </row>
    <row r="3091" customHeight="1" outlineLevel="1" collapsed="1" spans="1:4">
      <c r="A3091" s="27"/>
      <c r="B3091" s="28" t="s">
        <v>1979</v>
      </c>
      <c r="D3091" s="1">
        <f>SUBTOTAL(9,D3087:D3090)</f>
        <v>0</v>
      </c>
    </row>
    <row r="3092" hidden="1" customHeight="1" outlineLevel="2" spans="1:7">
      <c r="A3092" s="27">
        <v>45535</v>
      </c>
      <c r="B3092" s="1" t="s">
        <v>1980</v>
      </c>
      <c r="C3092" s="1" t="s">
        <v>12</v>
      </c>
      <c r="D3092" s="1">
        <f>E3092-F3092</f>
        <v>100</v>
      </c>
      <c r="E3092" s="1">
        <v>100</v>
      </c>
      <c r="G3092" s="1" t="s">
        <v>48</v>
      </c>
    </row>
    <row r="3093" hidden="1" customHeight="1" outlineLevel="2" spans="1:10">
      <c r="A3093" s="27">
        <v>45536</v>
      </c>
      <c r="B3093" s="1" t="s">
        <v>1980</v>
      </c>
      <c r="C3093" s="1" t="s">
        <v>12</v>
      </c>
      <c r="D3093" s="1">
        <f>E3093-F3093</f>
        <v>-100</v>
      </c>
      <c r="F3093" s="1">
        <v>100</v>
      </c>
      <c r="H3093" s="1" t="s">
        <v>14</v>
      </c>
      <c r="I3093" s="1" t="s">
        <v>15</v>
      </c>
      <c r="J3093" s="1" t="s">
        <v>29</v>
      </c>
    </row>
    <row r="3094" customHeight="1" outlineLevel="1" collapsed="1" spans="1:4">
      <c r="A3094" s="27"/>
      <c r="B3094" s="28" t="s">
        <v>1981</v>
      </c>
      <c r="D3094" s="1">
        <f>SUBTOTAL(9,D3092:D3093)</f>
        <v>0</v>
      </c>
    </row>
    <row r="3095" hidden="1" customHeight="1" outlineLevel="2" spans="1:4">
      <c r="A3095" s="27">
        <v>45496</v>
      </c>
      <c r="B3095" s="1" t="s">
        <v>1982</v>
      </c>
      <c r="C3095" s="1" t="s">
        <v>19</v>
      </c>
      <c r="D3095" s="1">
        <v>150</v>
      </c>
    </row>
    <row r="3096" hidden="1" customHeight="1" outlineLevel="2" spans="1:10">
      <c r="A3096" s="27">
        <v>46022</v>
      </c>
      <c r="B3096" s="1" t="s">
        <v>1982</v>
      </c>
      <c r="C3096" s="1" t="s">
        <v>19</v>
      </c>
      <c r="D3096" s="1">
        <f>E3096-F3096</f>
        <v>-150</v>
      </c>
      <c r="F3096" s="1">
        <v>150</v>
      </c>
      <c r="H3096" s="1" t="s">
        <v>38</v>
      </c>
      <c r="I3096" s="1" t="s">
        <v>39</v>
      </c>
      <c r="J3096" s="1" t="s">
        <v>39</v>
      </c>
    </row>
    <row r="3097" customHeight="1" outlineLevel="1" collapsed="1" spans="1:4">
      <c r="A3097" s="27"/>
      <c r="B3097" s="28" t="s">
        <v>1983</v>
      </c>
      <c r="D3097" s="1">
        <f>SUBTOTAL(9,D3095:D3096)</f>
        <v>0</v>
      </c>
    </row>
    <row r="3098" hidden="1" customHeight="1" outlineLevel="2" spans="1:4">
      <c r="A3098" s="27">
        <v>45496</v>
      </c>
      <c r="B3098" s="1" t="s">
        <v>1984</v>
      </c>
      <c r="C3098" s="1" t="s">
        <v>19</v>
      </c>
      <c r="D3098" s="1">
        <v>10</v>
      </c>
    </row>
    <row r="3099" hidden="1" customHeight="1" outlineLevel="2" spans="1:10">
      <c r="A3099" s="27">
        <v>45533</v>
      </c>
      <c r="B3099" s="1" t="s">
        <v>1984</v>
      </c>
      <c r="C3099" s="1" t="s">
        <v>19</v>
      </c>
      <c r="D3099" s="1">
        <f>E3099-F3099</f>
        <v>-10</v>
      </c>
      <c r="F3099" s="1">
        <v>10</v>
      </c>
      <c r="H3099" s="1" t="s">
        <v>690</v>
      </c>
      <c r="I3099" s="1" t="s">
        <v>157</v>
      </c>
      <c r="J3099" s="1" t="s">
        <v>89</v>
      </c>
    </row>
    <row r="3100" hidden="1" customHeight="1" outlineLevel="2" spans="1:7">
      <c r="A3100" s="27">
        <v>45531</v>
      </c>
      <c r="B3100" s="1" t="s">
        <v>1984</v>
      </c>
      <c r="C3100" s="1" t="s">
        <v>19</v>
      </c>
      <c r="D3100" s="1">
        <f>E3100-F3100</f>
        <v>50</v>
      </c>
      <c r="E3100" s="1">
        <v>50</v>
      </c>
      <c r="G3100" s="1" t="s">
        <v>61</v>
      </c>
    </row>
    <row r="3101" hidden="1" customHeight="1" outlineLevel="2" spans="1:10">
      <c r="A3101" s="27">
        <v>45555</v>
      </c>
      <c r="B3101" s="1" t="s">
        <v>1984</v>
      </c>
      <c r="C3101" s="1" t="s">
        <v>19</v>
      </c>
      <c r="D3101" s="1">
        <f>E3101-F3101</f>
        <v>-50</v>
      </c>
      <c r="F3101" s="1">
        <v>50</v>
      </c>
      <c r="H3101" s="1" t="s">
        <v>828</v>
      </c>
      <c r="I3101" s="1" t="s">
        <v>157</v>
      </c>
      <c r="J3101" s="1" t="s">
        <v>89</v>
      </c>
    </row>
    <row r="3102" customHeight="1" outlineLevel="1" collapsed="1" spans="1:4">
      <c r="A3102" s="27"/>
      <c r="B3102" s="28" t="s">
        <v>1985</v>
      </c>
      <c r="D3102" s="1">
        <f>SUBTOTAL(9,D3098:D3101)</f>
        <v>0</v>
      </c>
    </row>
    <row r="3103" hidden="1" customHeight="1" outlineLevel="2" spans="1:4">
      <c r="A3103" s="27">
        <v>45496</v>
      </c>
      <c r="B3103" s="1" t="s">
        <v>1986</v>
      </c>
      <c r="C3103" s="1" t="s">
        <v>19</v>
      </c>
      <c r="D3103" s="1">
        <v>1</v>
      </c>
    </row>
    <row r="3104" hidden="1" customHeight="1" outlineLevel="2" spans="1:10">
      <c r="A3104" s="27">
        <v>45490</v>
      </c>
      <c r="B3104" s="1" t="s">
        <v>1986</v>
      </c>
      <c r="C3104" s="1" t="s">
        <v>19</v>
      </c>
      <c r="D3104" s="1">
        <f>E3104-F3104</f>
        <v>-1</v>
      </c>
      <c r="F3104" s="1">
        <v>1</v>
      </c>
      <c r="H3104" s="1" t="s">
        <v>62</v>
      </c>
      <c r="I3104" s="1" t="s">
        <v>88</v>
      </c>
      <c r="J3104" s="1" t="s">
        <v>827</v>
      </c>
    </row>
    <row r="3105" customHeight="1" outlineLevel="1" collapsed="1" spans="1:4">
      <c r="A3105" s="27"/>
      <c r="B3105" s="28" t="s">
        <v>1987</v>
      </c>
      <c r="D3105" s="1">
        <f>SUBTOTAL(9,D3103:D3104)</f>
        <v>0</v>
      </c>
    </row>
    <row r="3106" hidden="1" customHeight="1" outlineLevel="2" spans="1:4">
      <c r="A3106" s="27">
        <v>45496</v>
      </c>
      <c r="B3106" s="1" t="s">
        <v>1988</v>
      </c>
      <c r="C3106" s="1" t="s">
        <v>19</v>
      </c>
      <c r="D3106" s="1">
        <v>3</v>
      </c>
    </row>
    <row r="3107" hidden="1" customHeight="1" outlineLevel="2" spans="1:4">
      <c r="A3107" s="27">
        <v>45496</v>
      </c>
      <c r="B3107" s="1" t="s">
        <v>1988</v>
      </c>
      <c r="C3107" s="1" t="s">
        <v>19</v>
      </c>
      <c r="D3107" s="1">
        <v>6</v>
      </c>
    </row>
    <row r="3108" hidden="1" customHeight="1" outlineLevel="2" spans="1:10">
      <c r="A3108" s="27">
        <v>45493</v>
      </c>
      <c r="B3108" s="1" t="s">
        <v>1988</v>
      </c>
      <c r="C3108" s="1" t="s">
        <v>19</v>
      </c>
      <c r="D3108" s="1">
        <f>E3108-F3108</f>
        <v>-2</v>
      </c>
      <c r="F3108" s="1">
        <v>2</v>
      </c>
      <c r="H3108" s="1" t="s">
        <v>62</v>
      </c>
      <c r="I3108" s="1" t="s">
        <v>63</v>
      </c>
      <c r="J3108" s="1" t="s">
        <v>64</v>
      </c>
    </row>
    <row r="3109" customHeight="1" outlineLevel="1" collapsed="1" spans="1:4">
      <c r="A3109" s="27"/>
      <c r="B3109" s="28" t="s">
        <v>1989</v>
      </c>
      <c r="D3109" s="1">
        <f>SUBTOTAL(9,D3106:D3108)</f>
        <v>7</v>
      </c>
    </row>
    <row r="3110" hidden="1" customHeight="1" outlineLevel="2" spans="1:4">
      <c r="A3110" s="27">
        <v>45496</v>
      </c>
      <c r="B3110" s="1" t="s">
        <v>1990</v>
      </c>
      <c r="C3110" s="1" t="s">
        <v>19</v>
      </c>
      <c r="D3110" s="1">
        <v>1</v>
      </c>
    </row>
    <row r="3111" hidden="1" customHeight="1" outlineLevel="2" spans="1:10">
      <c r="A3111" s="27">
        <v>45623</v>
      </c>
      <c r="B3111" s="1" t="s">
        <v>1990</v>
      </c>
      <c r="C3111" s="1" t="s">
        <v>19</v>
      </c>
      <c r="D3111" s="1">
        <f>E3111-F3111</f>
        <v>-1</v>
      </c>
      <c r="F3111" s="1">
        <v>1</v>
      </c>
      <c r="H3111" s="1" t="s">
        <v>62</v>
      </c>
      <c r="I3111" s="1" t="s">
        <v>92</v>
      </c>
      <c r="J3111" s="1" t="s">
        <v>89</v>
      </c>
    </row>
    <row r="3112" customHeight="1" outlineLevel="1" collapsed="1" spans="1:4">
      <c r="A3112" s="27"/>
      <c r="B3112" s="28" t="s">
        <v>1991</v>
      </c>
      <c r="D3112" s="1">
        <f>SUBTOTAL(9,D3110:D3111)</f>
        <v>0</v>
      </c>
    </row>
    <row r="3113" hidden="1" customHeight="1" outlineLevel="2" spans="1:4">
      <c r="A3113" s="27">
        <v>45496</v>
      </c>
      <c r="B3113" s="1" t="s">
        <v>1992</v>
      </c>
      <c r="C3113" s="1" t="s">
        <v>19</v>
      </c>
      <c r="D3113" s="1">
        <v>14</v>
      </c>
    </row>
    <row r="3114" hidden="1" customHeight="1" outlineLevel="2" spans="1:4">
      <c r="A3114" s="27">
        <v>45496</v>
      </c>
      <c r="B3114" s="1" t="s">
        <v>1992</v>
      </c>
      <c r="C3114" s="1" t="s">
        <v>19</v>
      </c>
      <c r="D3114" s="1">
        <v>5</v>
      </c>
    </row>
    <row r="3115" hidden="1" customHeight="1" outlineLevel="2" spans="1:10">
      <c r="A3115" s="27">
        <v>45636</v>
      </c>
      <c r="B3115" s="1" t="s">
        <v>1992</v>
      </c>
      <c r="C3115" s="1" t="s">
        <v>19</v>
      </c>
      <c r="D3115" s="1">
        <f>E3115-F3115</f>
        <v>-1</v>
      </c>
      <c r="F3115" s="1">
        <v>1</v>
      </c>
      <c r="H3115" s="1" t="s">
        <v>62</v>
      </c>
      <c r="I3115" s="1" t="s">
        <v>92</v>
      </c>
      <c r="J3115" s="1" t="s">
        <v>89</v>
      </c>
    </row>
    <row r="3116" customHeight="1" outlineLevel="1" collapsed="1" spans="1:4">
      <c r="A3116" s="27"/>
      <c r="B3116" s="28" t="s">
        <v>1993</v>
      </c>
      <c r="D3116" s="1">
        <f>SUBTOTAL(9,D3113:D3115)</f>
        <v>18</v>
      </c>
    </row>
    <row r="3117" hidden="1" customHeight="1" outlineLevel="2" spans="1:4">
      <c r="A3117" s="27">
        <v>45496</v>
      </c>
      <c r="B3117" s="1" t="s">
        <v>1994</v>
      </c>
      <c r="C3117" s="1" t="s">
        <v>19</v>
      </c>
      <c r="D3117" s="1">
        <v>2</v>
      </c>
    </row>
    <row r="3118" hidden="1" customHeight="1" outlineLevel="2" spans="1:4">
      <c r="A3118" s="27">
        <v>45496</v>
      </c>
      <c r="B3118" s="1" t="s">
        <v>1994</v>
      </c>
      <c r="C3118" s="1" t="s">
        <v>19</v>
      </c>
      <c r="D3118" s="1">
        <v>85</v>
      </c>
    </row>
    <row r="3119" hidden="1" customHeight="1" outlineLevel="2" spans="1:10">
      <c r="A3119" s="27">
        <v>45503</v>
      </c>
      <c r="B3119" s="1" t="s">
        <v>1994</v>
      </c>
      <c r="C3119" s="1" t="s">
        <v>19</v>
      </c>
      <c r="D3119" s="1">
        <f>E3119-F3119</f>
        <v>-2</v>
      </c>
      <c r="F3119" s="1">
        <v>2</v>
      </c>
      <c r="H3119" s="1" t="s">
        <v>62</v>
      </c>
      <c r="I3119" s="1" t="s">
        <v>154</v>
      </c>
      <c r="J3119" s="1" t="s">
        <v>155</v>
      </c>
    </row>
    <row r="3120" hidden="1" customHeight="1" outlineLevel="2" spans="1:10">
      <c r="A3120" s="27">
        <v>46022</v>
      </c>
      <c r="B3120" s="1" t="s">
        <v>1994</v>
      </c>
      <c r="C3120" s="1" t="s">
        <v>19</v>
      </c>
      <c r="D3120" s="1">
        <f>E3120-F3120</f>
        <v>-85</v>
      </c>
      <c r="F3120" s="1">
        <v>85</v>
      </c>
      <c r="H3120" s="1" t="s">
        <v>38</v>
      </c>
      <c r="I3120" s="1" t="s">
        <v>39</v>
      </c>
      <c r="J3120" s="1" t="s">
        <v>39</v>
      </c>
    </row>
    <row r="3121" customHeight="1" outlineLevel="1" collapsed="1" spans="1:4">
      <c r="A3121" s="27"/>
      <c r="B3121" s="28" t="s">
        <v>1995</v>
      </c>
      <c r="D3121" s="1">
        <f>SUBTOTAL(9,D3117:D3120)</f>
        <v>0</v>
      </c>
    </row>
    <row r="3122" hidden="1" customHeight="1" outlineLevel="2" spans="1:10">
      <c r="A3122" s="27">
        <v>45510</v>
      </c>
      <c r="B3122" s="1" t="s">
        <v>1996</v>
      </c>
      <c r="C3122" s="1" t="s">
        <v>19</v>
      </c>
      <c r="D3122" s="1">
        <f>E3122-F3122</f>
        <v>-20</v>
      </c>
      <c r="F3122" s="1">
        <v>20</v>
      </c>
      <c r="H3122" s="1" t="s">
        <v>62</v>
      </c>
      <c r="I3122" s="1" t="s">
        <v>88</v>
      </c>
      <c r="J3122" s="1" t="s">
        <v>89</v>
      </c>
    </row>
    <row r="3123" hidden="1" customHeight="1" outlineLevel="2" spans="1:7">
      <c r="A3123" s="27">
        <v>45509</v>
      </c>
      <c r="B3123" s="1" t="s">
        <v>1996</v>
      </c>
      <c r="C3123" s="1" t="s">
        <v>19</v>
      </c>
      <c r="D3123" s="1">
        <f>E3123-F3123</f>
        <v>20</v>
      </c>
      <c r="E3123" s="1">
        <v>20</v>
      </c>
      <c r="G3123" s="1" t="s">
        <v>61</v>
      </c>
    </row>
    <row r="3124" customHeight="1" outlineLevel="1" collapsed="1" spans="1:4">
      <c r="A3124" s="27"/>
      <c r="B3124" s="28" t="s">
        <v>1997</v>
      </c>
      <c r="D3124" s="1">
        <f>SUBTOTAL(9,D3122:D3123)</f>
        <v>0</v>
      </c>
    </row>
    <row r="3125" hidden="1" customHeight="1" outlineLevel="2" spans="1:11">
      <c r="A3125" s="27">
        <v>45490</v>
      </c>
      <c r="B3125" s="1" t="s">
        <v>1998</v>
      </c>
      <c r="C3125" s="1" t="s">
        <v>19</v>
      </c>
      <c r="D3125" s="1">
        <f>E3125-F3125</f>
        <v>80</v>
      </c>
      <c r="E3125" s="1">
        <v>80</v>
      </c>
      <c r="G3125" s="1" t="s">
        <v>20</v>
      </c>
      <c r="K3125" s="1" t="s">
        <v>53</v>
      </c>
    </row>
    <row r="3126" hidden="1" customHeight="1" outlineLevel="2" spans="1:10">
      <c r="A3126" s="27">
        <v>45493</v>
      </c>
      <c r="B3126" s="1" t="s">
        <v>1998</v>
      </c>
      <c r="C3126" s="1" t="s">
        <v>19</v>
      </c>
      <c r="D3126" s="1">
        <f>E3126-F3126</f>
        <v>-80</v>
      </c>
      <c r="F3126" s="1">
        <v>80</v>
      </c>
      <c r="H3126" s="1" t="s">
        <v>14</v>
      </c>
      <c r="I3126" s="1" t="s">
        <v>21</v>
      </c>
      <c r="J3126" s="1" t="s">
        <v>16</v>
      </c>
    </row>
    <row r="3127" customHeight="1" outlineLevel="1" collapsed="1" spans="1:4">
      <c r="A3127" s="27"/>
      <c r="B3127" s="28" t="s">
        <v>1999</v>
      </c>
      <c r="D3127" s="1">
        <f>SUBTOTAL(9,D3125:D3126)</f>
        <v>0</v>
      </c>
    </row>
    <row r="3128" hidden="1" customHeight="1" outlineLevel="2" spans="1:4">
      <c r="A3128" s="27">
        <v>45496</v>
      </c>
      <c r="B3128" s="1" t="s">
        <v>2000</v>
      </c>
      <c r="C3128" s="1" t="s">
        <v>19</v>
      </c>
      <c r="D3128" s="1">
        <v>94</v>
      </c>
    </row>
    <row r="3129" hidden="1" customHeight="1" outlineLevel="2" spans="1:10">
      <c r="A3129" s="27">
        <v>46022</v>
      </c>
      <c r="B3129" s="1" t="s">
        <v>2000</v>
      </c>
      <c r="C3129" s="1" t="s">
        <v>19</v>
      </c>
      <c r="D3129" s="1">
        <f>E3129-F3129</f>
        <v>-94</v>
      </c>
      <c r="F3129" s="1">
        <v>94</v>
      </c>
      <c r="H3129" s="1" t="s">
        <v>38</v>
      </c>
      <c r="I3129" s="1" t="s">
        <v>39</v>
      </c>
      <c r="J3129" s="1" t="s">
        <v>39</v>
      </c>
    </row>
    <row r="3130" customHeight="1" outlineLevel="1" collapsed="1" spans="1:4">
      <c r="A3130" s="27"/>
      <c r="B3130" s="28" t="s">
        <v>2001</v>
      </c>
      <c r="D3130" s="1">
        <f>SUBTOTAL(9,D3128:D3129)</f>
        <v>0</v>
      </c>
    </row>
    <row r="3131" hidden="1" customHeight="1" outlineLevel="2" spans="1:4">
      <c r="A3131" s="27">
        <v>45496</v>
      </c>
      <c r="B3131" s="1" t="s">
        <v>2002</v>
      </c>
      <c r="C3131" s="1" t="s">
        <v>19</v>
      </c>
      <c r="D3131" s="1">
        <v>19</v>
      </c>
    </row>
    <row r="3132" hidden="1" customHeight="1" outlineLevel="2" spans="1:7">
      <c r="A3132" s="27">
        <v>45535</v>
      </c>
      <c r="B3132" s="1" t="s">
        <v>2002</v>
      </c>
      <c r="C3132" s="1" t="s">
        <v>19</v>
      </c>
      <c r="D3132" s="1">
        <f t="shared" ref="D3132:D3137" si="40">E3132-F3132</f>
        <v>3</v>
      </c>
      <c r="E3132" s="1">
        <v>3</v>
      </c>
      <c r="G3132" s="1" t="s">
        <v>61</v>
      </c>
    </row>
    <row r="3133" hidden="1" customHeight="1" outlineLevel="2" spans="1:10">
      <c r="A3133" s="27">
        <v>45547</v>
      </c>
      <c r="B3133" s="1" t="s">
        <v>2002</v>
      </c>
      <c r="C3133" s="1" t="s">
        <v>19</v>
      </c>
      <c r="D3133" s="1">
        <f t="shared" si="40"/>
        <v>-1</v>
      </c>
      <c r="F3133" s="1">
        <v>1</v>
      </c>
      <c r="H3133" s="1" t="s">
        <v>14</v>
      </c>
      <c r="I3133" s="1" t="s">
        <v>15</v>
      </c>
      <c r="J3133" s="1" t="s">
        <v>29</v>
      </c>
    </row>
    <row r="3134" hidden="1" customHeight="1" outlineLevel="2" spans="1:10">
      <c r="A3134" s="27">
        <v>45574</v>
      </c>
      <c r="B3134" s="1" t="s">
        <v>2002</v>
      </c>
      <c r="C3134" s="1" t="s">
        <v>19</v>
      </c>
      <c r="D3134" s="1">
        <f t="shared" si="40"/>
        <v>-1</v>
      </c>
      <c r="F3134" s="1">
        <v>1</v>
      </c>
      <c r="H3134" s="1" t="s">
        <v>14</v>
      </c>
      <c r="I3134" s="1" t="s">
        <v>15</v>
      </c>
      <c r="J3134" s="1" t="s">
        <v>29</v>
      </c>
    </row>
    <row r="3135" hidden="1" customHeight="1" outlineLevel="2" spans="1:10">
      <c r="A3135" s="27">
        <v>45623</v>
      </c>
      <c r="B3135" s="1" t="s">
        <v>2002</v>
      </c>
      <c r="C3135" s="1" t="s">
        <v>19</v>
      </c>
      <c r="D3135" s="1">
        <f t="shared" si="40"/>
        <v>-1</v>
      </c>
      <c r="F3135" s="1">
        <v>1</v>
      </c>
      <c r="H3135" s="1" t="s">
        <v>62</v>
      </c>
      <c r="I3135" s="1" t="s">
        <v>92</v>
      </c>
      <c r="J3135" s="1" t="s">
        <v>89</v>
      </c>
    </row>
    <row r="3136" hidden="1" customHeight="1" outlineLevel="2" spans="1:10">
      <c r="A3136" s="27">
        <v>45636</v>
      </c>
      <c r="B3136" s="1" t="s">
        <v>2002</v>
      </c>
      <c r="C3136" s="1" t="s">
        <v>19</v>
      </c>
      <c r="D3136" s="1">
        <f t="shared" si="40"/>
        <v>-1</v>
      </c>
      <c r="F3136" s="1">
        <v>1</v>
      </c>
      <c r="H3136" s="1" t="s">
        <v>2003</v>
      </c>
      <c r="I3136" s="1" t="s">
        <v>628</v>
      </c>
      <c r="J3136" s="1" t="s">
        <v>89</v>
      </c>
    </row>
    <row r="3137" hidden="1" customHeight="1" outlineLevel="2" spans="1:10">
      <c r="A3137" s="27">
        <v>46022</v>
      </c>
      <c r="B3137" s="1" t="s">
        <v>2002</v>
      </c>
      <c r="C3137" s="1" t="s">
        <v>19</v>
      </c>
      <c r="D3137" s="1">
        <f t="shared" si="40"/>
        <v>-18</v>
      </c>
      <c r="F3137" s="1">
        <v>18</v>
      </c>
      <c r="H3137" s="1" t="s">
        <v>38</v>
      </c>
      <c r="I3137" s="1" t="s">
        <v>39</v>
      </c>
      <c r="J3137" s="1" t="s">
        <v>39</v>
      </c>
    </row>
    <row r="3138" customHeight="1" outlineLevel="1" collapsed="1" spans="1:4">
      <c r="A3138" s="27"/>
      <c r="B3138" s="28" t="s">
        <v>2004</v>
      </c>
      <c r="D3138" s="1">
        <f>SUBTOTAL(9,D3131:D3137)</f>
        <v>0</v>
      </c>
    </row>
    <row r="3139" hidden="1" customHeight="1" outlineLevel="2" spans="1:11">
      <c r="A3139" s="27">
        <v>45636</v>
      </c>
      <c r="B3139" s="1" t="s">
        <v>2005</v>
      </c>
      <c r="C3139" s="1" t="s">
        <v>1658</v>
      </c>
      <c r="D3139" s="1">
        <f>E3139-F3139</f>
        <v>2</v>
      </c>
      <c r="E3139" s="1">
        <v>2</v>
      </c>
      <c r="K3139" s="1" t="s">
        <v>2006</v>
      </c>
    </row>
    <row r="3140" customHeight="1" outlineLevel="1" collapsed="1" spans="1:4">
      <c r="A3140" s="27"/>
      <c r="B3140" s="28" t="s">
        <v>2007</v>
      </c>
      <c r="D3140" s="1">
        <f>SUBTOTAL(9,D3139)</f>
        <v>2</v>
      </c>
    </row>
    <row r="3141" hidden="1" customHeight="1" outlineLevel="2" spans="1:11">
      <c r="A3141" s="27">
        <v>45636</v>
      </c>
      <c r="B3141" s="1" t="s">
        <v>2008</v>
      </c>
      <c r="C3141" s="1" t="s">
        <v>1658</v>
      </c>
      <c r="D3141" s="1">
        <f>E3141-F3141</f>
        <v>15</v>
      </c>
      <c r="E3141" s="1">
        <v>15</v>
      </c>
      <c r="K3141" s="1" t="s">
        <v>2006</v>
      </c>
    </row>
    <row r="3142" customHeight="1" outlineLevel="1" collapsed="1" spans="1:4">
      <c r="A3142" s="27"/>
      <c r="B3142" s="28" t="s">
        <v>2009</v>
      </c>
      <c r="D3142" s="1">
        <f>SUBTOTAL(9,D3141)</f>
        <v>15</v>
      </c>
    </row>
    <row r="3143" hidden="1" customHeight="1" outlineLevel="2" spans="1:11">
      <c r="A3143" s="27">
        <v>45636</v>
      </c>
      <c r="B3143" s="1" t="s">
        <v>2010</v>
      </c>
      <c r="C3143" s="1" t="s">
        <v>1658</v>
      </c>
      <c r="D3143" s="1">
        <f>E3143-F3143</f>
        <v>45</v>
      </c>
      <c r="E3143" s="1">
        <v>45</v>
      </c>
      <c r="K3143" s="1" t="s">
        <v>2006</v>
      </c>
    </row>
    <row r="3144" customHeight="1" outlineLevel="1" collapsed="1" spans="1:4">
      <c r="A3144" s="27"/>
      <c r="B3144" s="28" t="s">
        <v>2011</v>
      </c>
      <c r="D3144" s="1">
        <f>SUBTOTAL(9,D3143)</f>
        <v>45</v>
      </c>
    </row>
    <row r="3145" hidden="1" customHeight="1" outlineLevel="2" spans="1:11">
      <c r="A3145" s="27">
        <v>45636</v>
      </c>
      <c r="B3145" s="1" t="s">
        <v>2012</v>
      </c>
      <c r="C3145" s="1" t="s">
        <v>1658</v>
      </c>
      <c r="D3145" s="1">
        <f>E3145-F3145</f>
        <v>65</v>
      </c>
      <c r="E3145" s="1">
        <v>65</v>
      </c>
      <c r="K3145" s="1" t="s">
        <v>2006</v>
      </c>
    </row>
    <row r="3146" customHeight="1" outlineLevel="1" collapsed="1" spans="1:4">
      <c r="A3146" s="27"/>
      <c r="B3146" s="28" t="s">
        <v>2013</v>
      </c>
      <c r="D3146" s="1">
        <f>SUBTOTAL(9,D3145)</f>
        <v>65</v>
      </c>
    </row>
    <row r="3147" hidden="1" customHeight="1" outlineLevel="2" spans="1:11">
      <c r="A3147" s="27">
        <v>45636</v>
      </c>
      <c r="B3147" s="1" t="s">
        <v>2014</v>
      </c>
      <c r="C3147" s="1" t="s">
        <v>1658</v>
      </c>
      <c r="D3147" s="1">
        <f>E3147-F3147</f>
        <v>55</v>
      </c>
      <c r="E3147" s="1">
        <v>55</v>
      </c>
      <c r="K3147" s="1" t="s">
        <v>2006</v>
      </c>
    </row>
    <row r="3148" customHeight="1" outlineLevel="1" collapsed="1" spans="1:4">
      <c r="A3148" s="27"/>
      <c r="B3148" s="28" t="s">
        <v>2015</v>
      </c>
      <c r="D3148" s="1">
        <f>SUBTOTAL(9,D3147)</f>
        <v>55</v>
      </c>
    </row>
    <row r="3149" hidden="1" customHeight="1" outlineLevel="2" spans="1:11">
      <c r="A3149" s="27">
        <v>45636</v>
      </c>
      <c r="B3149" s="1" t="s">
        <v>2016</v>
      </c>
      <c r="C3149" s="1" t="s">
        <v>1658</v>
      </c>
      <c r="D3149" s="1">
        <f>E3149-F3149</f>
        <v>45</v>
      </c>
      <c r="E3149" s="1">
        <v>45</v>
      </c>
      <c r="K3149" s="1" t="s">
        <v>2006</v>
      </c>
    </row>
    <row r="3150" customHeight="1" outlineLevel="1" collapsed="1" spans="1:4">
      <c r="A3150" s="27"/>
      <c r="B3150" s="28" t="s">
        <v>2017</v>
      </c>
      <c r="D3150" s="1">
        <f>SUBTOTAL(9,D3149)</f>
        <v>45</v>
      </c>
    </row>
    <row r="3151" hidden="1" customHeight="1" outlineLevel="2" spans="1:11">
      <c r="A3151" s="27">
        <v>45636</v>
      </c>
      <c r="B3151" s="1" t="s">
        <v>2018</v>
      </c>
      <c r="C3151" s="1" t="s">
        <v>1658</v>
      </c>
      <c r="D3151" s="1">
        <f>E3151-F3151</f>
        <v>10</v>
      </c>
      <c r="E3151" s="1">
        <v>10</v>
      </c>
      <c r="K3151" s="1" t="s">
        <v>2006</v>
      </c>
    </row>
    <row r="3152" customHeight="1" outlineLevel="1" collapsed="1" spans="1:4">
      <c r="A3152" s="27"/>
      <c r="B3152" s="28" t="s">
        <v>2019</v>
      </c>
      <c r="D3152" s="1">
        <f>SUBTOTAL(9,D3151)</f>
        <v>10</v>
      </c>
    </row>
    <row r="3153" hidden="1" customHeight="1" outlineLevel="2" spans="1:4">
      <c r="A3153" s="27">
        <v>45496</v>
      </c>
      <c r="B3153" s="1" t="s">
        <v>2020</v>
      </c>
      <c r="C3153" s="1" t="s">
        <v>19</v>
      </c>
      <c r="D3153" s="1">
        <v>15</v>
      </c>
    </row>
    <row r="3154" hidden="1" customHeight="1" outlineLevel="2" spans="1:4">
      <c r="A3154" s="27">
        <v>45496</v>
      </c>
      <c r="B3154" s="1" t="s">
        <v>2020</v>
      </c>
      <c r="C3154" s="1" t="s">
        <v>19</v>
      </c>
      <c r="D3154" s="1">
        <v>280</v>
      </c>
    </row>
    <row r="3155" hidden="1" customHeight="1" outlineLevel="2" spans="1:10">
      <c r="A3155" s="27">
        <v>45488</v>
      </c>
      <c r="B3155" s="1" t="s">
        <v>2020</v>
      </c>
      <c r="C3155" s="1" t="s">
        <v>19</v>
      </c>
      <c r="D3155" s="1">
        <f>E3155-F3155</f>
        <v>-15</v>
      </c>
      <c r="F3155" s="1">
        <v>15</v>
      </c>
      <c r="H3155" s="1" t="s">
        <v>62</v>
      </c>
      <c r="I3155" s="1" t="s">
        <v>2021</v>
      </c>
      <c r="J3155" s="1" t="s">
        <v>890</v>
      </c>
    </row>
    <row r="3156" hidden="1" customHeight="1" outlineLevel="2" spans="1:11">
      <c r="A3156" s="27">
        <v>45490</v>
      </c>
      <c r="B3156" s="1" t="s">
        <v>2020</v>
      </c>
      <c r="C3156" s="1" t="s">
        <v>19</v>
      </c>
      <c r="D3156" s="1">
        <f>E3156-F3156</f>
        <v>100</v>
      </c>
      <c r="E3156" s="1">
        <v>100</v>
      </c>
      <c r="G3156" s="1" t="s">
        <v>20</v>
      </c>
      <c r="K3156" s="1" t="s">
        <v>53</v>
      </c>
    </row>
    <row r="3157" hidden="1" customHeight="1" outlineLevel="2" spans="1:10">
      <c r="A3157" s="27">
        <v>45493</v>
      </c>
      <c r="B3157" s="1" t="s">
        <v>2020</v>
      </c>
      <c r="C3157" s="1" t="s">
        <v>19</v>
      </c>
      <c r="D3157" s="1">
        <f>E3157-F3157</f>
        <v>-100</v>
      </c>
      <c r="F3157" s="1">
        <v>100</v>
      </c>
      <c r="H3157" s="1" t="s">
        <v>14</v>
      </c>
      <c r="I3157" s="1" t="s">
        <v>21</v>
      </c>
      <c r="J3157" s="1" t="s">
        <v>16</v>
      </c>
    </row>
    <row r="3158" hidden="1" customHeight="1" outlineLevel="2" spans="1:10">
      <c r="A3158" s="27">
        <v>46022</v>
      </c>
      <c r="B3158" s="1" t="s">
        <v>2020</v>
      </c>
      <c r="C3158" s="1" t="s">
        <v>19</v>
      </c>
      <c r="D3158" s="1">
        <f>E3158-F3158</f>
        <v>-280</v>
      </c>
      <c r="F3158" s="1">
        <v>280</v>
      </c>
      <c r="H3158" s="1" t="s">
        <v>38</v>
      </c>
      <c r="I3158" s="1" t="s">
        <v>39</v>
      </c>
      <c r="J3158" s="1" t="s">
        <v>39</v>
      </c>
    </row>
    <row r="3159" customHeight="1" outlineLevel="1" collapsed="1" spans="1:4">
      <c r="A3159" s="27"/>
      <c r="B3159" s="28" t="s">
        <v>2022</v>
      </c>
      <c r="D3159" s="1">
        <f>SUBTOTAL(9,D3153:D3158)</f>
        <v>0</v>
      </c>
    </row>
    <row r="3160" hidden="1" customHeight="1" outlineLevel="2" spans="1:4">
      <c r="A3160" s="27">
        <v>45496</v>
      </c>
      <c r="B3160" s="1" t="s">
        <v>2023</v>
      </c>
      <c r="C3160" s="1" t="s">
        <v>19</v>
      </c>
      <c r="D3160" s="1">
        <v>21</v>
      </c>
    </row>
    <row r="3161" hidden="1" customHeight="1" outlineLevel="2" spans="1:10">
      <c r="A3161" s="27">
        <v>45518</v>
      </c>
      <c r="B3161" s="1" t="s">
        <v>2023</v>
      </c>
      <c r="C3161" s="1" t="s">
        <v>19</v>
      </c>
      <c r="D3161" s="1">
        <f>E3161-F3161</f>
        <v>-21</v>
      </c>
      <c r="F3161" s="1">
        <v>21</v>
      </c>
      <c r="H3161" s="1" t="s">
        <v>732</v>
      </c>
      <c r="I3161" s="1" t="s">
        <v>739</v>
      </c>
      <c r="J3161" s="1" t="s">
        <v>64</v>
      </c>
    </row>
    <row r="3162" customHeight="1" outlineLevel="1" collapsed="1" spans="1:4">
      <c r="A3162" s="27"/>
      <c r="B3162" s="28" t="s">
        <v>2024</v>
      </c>
      <c r="D3162" s="1">
        <f>SUBTOTAL(9,D3160:D3161)</f>
        <v>0</v>
      </c>
    </row>
    <row r="3163" hidden="1" customHeight="1" outlineLevel="2" spans="1:11">
      <c r="A3163" s="27">
        <v>45490</v>
      </c>
      <c r="B3163" s="1" t="s">
        <v>2025</v>
      </c>
      <c r="C3163" s="1" t="s">
        <v>1452</v>
      </c>
      <c r="D3163" s="1">
        <f>E3163-F3163</f>
        <v>4</v>
      </c>
      <c r="E3163" s="1">
        <v>4</v>
      </c>
      <c r="G3163" s="1" t="s">
        <v>20</v>
      </c>
      <c r="K3163" s="1" t="s">
        <v>53</v>
      </c>
    </row>
    <row r="3164" hidden="1" customHeight="1" outlineLevel="2" spans="1:10">
      <c r="A3164" s="27">
        <v>45493</v>
      </c>
      <c r="B3164" s="1" t="s">
        <v>2025</v>
      </c>
      <c r="C3164" s="1" t="s">
        <v>1452</v>
      </c>
      <c r="D3164" s="1">
        <f>E3164-F3164</f>
        <v>-4</v>
      </c>
      <c r="F3164" s="1">
        <v>4</v>
      </c>
      <c r="H3164" s="1" t="s">
        <v>14</v>
      </c>
      <c r="I3164" s="1" t="s">
        <v>21</v>
      </c>
      <c r="J3164" s="1" t="s">
        <v>16</v>
      </c>
    </row>
    <row r="3165" customHeight="1" outlineLevel="1" collapsed="1" spans="1:4">
      <c r="A3165" s="27"/>
      <c r="B3165" s="28" t="s">
        <v>2026</v>
      </c>
      <c r="D3165" s="1">
        <f>SUBTOTAL(9,D3163:D3164)</f>
        <v>0</v>
      </c>
    </row>
    <row r="3166" hidden="1" customHeight="1" outlineLevel="2" spans="1:7">
      <c r="A3166" s="27">
        <v>45496</v>
      </c>
      <c r="B3166" s="1" t="s">
        <v>2027</v>
      </c>
      <c r="C3166" s="1" t="s">
        <v>19</v>
      </c>
      <c r="D3166" s="1">
        <f>E3166-F3166</f>
        <v>30</v>
      </c>
      <c r="E3166" s="1">
        <v>30</v>
      </c>
      <c r="G3166" s="1" t="s">
        <v>61</v>
      </c>
    </row>
    <row r="3167" hidden="1" customHeight="1" outlineLevel="2" spans="1:10">
      <c r="A3167" s="27">
        <v>45502</v>
      </c>
      <c r="B3167" s="1" t="s">
        <v>2027</v>
      </c>
      <c r="C3167" s="1" t="s">
        <v>19</v>
      </c>
      <c r="D3167" s="1">
        <f>E3167-F3167</f>
        <v>-30</v>
      </c>
      <c r="F3167" s="1">
        <v>30</v>
      </c>
      <c r="H3167" s="1" t="s">
        <v>62</v>
      </c>
      <c r="I3167" s="1" t="s">
        <v>88</v>
      </c>
      <c r="J3167" s="1" t="s">
        <v>89</v>
      </c>
    </row>
    <row r="3168" customHeight="1" outlineLevel="1" collapsed="1" spans="1:4">
      <c r="A3168" s="27"/>
      <c r="B3168" s="28" t="s">
        <v>2028</v>
      </c>
      <c r="D3168" s="1">
        <f>SUBTOTAL(9,D3166:D3167)</f>
        <v>0</v>
      </c>
    </row>
    <row r="3169" hidden="1" customHeight="1" outlineLevel="2" spans="1:7">
      <c r="A3169" s="27">
        <v>45501</v>
      </c>
      <c r="B3169" s="1" t="s">
        <v>2029</v>
      </c>
      <c r="C3169" s="1" t="s">
        <v>19</v>
      </c>
      <c r="D3169" s="1">
        <f>E3169-F3169</f>
        <v>10</v>
      </c>
      <c r="E3169" s="1">
        <v>10</v>
      </c>
      <c r="G3169" s="1" t="s">
        <v>61</v>
      </c>
    </row>
    <row r="3170" hidden="1" customHeight="1" outlineLevel="2" spans="1:10">
      <c r="A3170" s="27">
        <v>45503</v>
      </c>
      <c r="B3170" s="1" t="s">
        <v>2029</v>
      </c>
      <c r="C3170" s="1" t="s">
        <v>19</v>
      </c>
      <c r="D3170" s="1">
        <f>E3170-F3170</f>
        <v>-5</v>
      </c>
      <c r="F3170" s="1">
        <v>5</v>
      </c>
      <c r="H3170" s="1" t="s">
        <v>732</v>
      </c>
      <c r="I3170" s="1" t="s">
        <v>165</v>
      </c>
      <c r="J3170" s="1" t="s">
        <v>2030</v>
      </c>
    </row>
    <row r="3171" hidden="1" customHeight="1" outlineLevel="2" spans="1:10">
      <c r="A3171" s="27">
        <v>45541</v>
      </c>
      <c r="B3171" s="1" t="s">
        <v>2029</v>
      </c>
      <c r="C3171" s="1" t="s">
        <v>19</v>
      </c>
      <c r="D3171" s="1">
        <f>E3171-F3171</f>
        <v>-1</v>
      </c>
      <c r="F3171" s="1">
        <v>1</v>
      </c>
      <c r="H3171" s="1" t="s">
        <v>62</v>
      </c>
      <c r="I3171" s="1" t="s">
        <v>88</v>
      </c>
      <c r="J3171" s="1" t="s">
        <v>827</v>
      </c>
    </row>
    <row r="3172" hidden="1" customHeight="1" outlineLevel="2" spans="1:10">
      <c r="A3172" s="27">
        <v>45559</v>
      </c>
      <c r="B3172" s="1" t="s">
        <v>2029</v>
      </c>
      <c r="C3172" s="1" t="s">
        <v>19</v>
      </c>
      <c r="D3172" s="1">
        <f>E3172-F3172</f>
        <v>-4</v>
      </c>
      <c r="F3172" s="1">
        <v>4</v>
      </c>
      <c r="H3172" s="1" t="s">
        <v>62</v>
      </c>
      <c r="I3172" s="1" t="s">
        <v>88</v>
      </c>
      <c r="J3172" s="1" t="s">
        <v>89</v>
      </c>
    </row>
    <row r="3173" customHeight="1" outlineLevel="1" collapsed="1" spans="1:4">
      <c r="A3173" s="27"/>
      <c r="B3173" s="28" t="s">
        <v>2031</v>
      </c>
      <c r="D3173" s="1">
        <f>SUBTOTAL(9,D3169:D3172)</f>
        <v>0</v>
      </c>
    </row>
    <row r="3174" hidden="1" customHeight="1" outlineLevel="2" spans="1:4">
      <c r="A3174" s="27">
        <v>45496</v>
      </c>
      <c r="B3174" s="1" t="s">
        <v>2032</v>
      </c>
      <c r="C3174" s="1" t="s">
        <v>19</v>
      </c>
      <c r="D3174" s="1">
        <v>1</v>
      </c>
    </row>
    <row r="3175" hidden="1" customHeight="1" outlineLevel="2" spans="1:10">
      <c r="A3175" s="27">
        <v>46022</v>
      </c>
      <c r="B3175" s="1" t="s">
        <v>2032</v>
      </c>
      <c r="C3175" s="1" t="s">
        <v>19</v>
      </c>
      <c r="D3175" s="1">
        <f>E3175-F3175</f>
        <v>-1</v>
      </c>
      <c r="F3175" s="1">
        <v>1</v>
      </c>
      <c r="H3175" s="1" t="s">
        <v>38</v>
      </c>
      <c r="I3175" s="1" t="s">
        <v>39</v>
      </c>
      <c r="J3175" s="1" t="s">
        <v>39</v>
      </c>
    </row>
    <row r="3176" customHeight="1" outlineLevel="1" collapsed="1" spans="1:4">
      <c r="A3176" s="27"/>
      <c r="B3176" s="28" t="s">
        <v>2033</v>
      </c>
      <c r="D3176" s="1">
        <f>SUBTOTAL(9,D3174:D3175)</f>
        <v>0</v>
      </c>
    </row>
    <row r="3177" hidden="1" customHeight="1" outlineLevel="2" spans="1:4">
      <c r="A3177" s="27">
        <v>45496</v>
      </c>
      <c r="B3177" s="1" t="s">
        <v>2034</v>
      </c>
      <c r="C3177" s="1" t="s">
        <v>19</v>
      </c>
      <c r="D3177" s="1">
        <v>1</v>
      </c>
    </row>
    <row r="3178" hidden="1" customHeight="1" outlineLevel="2" spans="1:4">
      <c r="A3178" s="27">
        <v>45496</v>
      </c>
      <c r="B3178" s="1" t="s">
        <v>2034</v>
      </c>
      <c r="C3178" s="1" t="s">
        <v>19</v>
      </c>
      <c r="D3178" s="1">
        <v>1</v>
      </c>
    </row>
    <row r="3179" hidden="1" customHeight="1" outlineLevel="2" spans="1:10">
      <c r="A3179" s="27">
        <v>45524</v>
      </c>
      <c r="B3179" s="1" t="s">
        <v>2034</v>
      </c>
      <c r="C3179" s="1" t="s">
        <v>19</v>
      </c>
      <c r="D3179" s="1">
        <f>E3179-F3179</f>
        <v>-1</v>
      </c>
      <c r="F3179" s="1">
        <v>1</v>
      </c>
      <c r="H3179" s="1" t="s">
        <v>14</v>
      </c>
      <c r="I3179" s="1" t="s">
        <v>21</v>
      </c>
      <c r="J3179" s="1" t="s">
        <v>16</v>
      </c>
    </row>
    <row r="3180" hidden="1" customHeight="1" outlineLevel="2" spans="1:10">
      <c r="A3180" s="27">
        <v>45524</v>
      </c>
      <c r="B3180" s="1" t="s">
        <v>2034</v>
      </c>
      <c r="C3180" s="1" t="s">
        <v>19</v>
      </c>
      <c r="D3180" s="1">
        <f>E3180-F3180</f>
        <v>-1</v>
      </c>
      <c r="F3180" s="1">
        <v>1</v>
      </c>
      <c r="H3180" s="1" t="s">
        <v>14</v>
      </c>
      <c r="I3180" s="1" t="s">
        <v>21</v>
      </c>
      <c r="J3180" s="1" t="s">
        <v>16</v>
      </c>
    </row>
    <row r="3181" customHeight="1" outlineLevel="1" collapsed="1" spans="1:4">
      <c r="A3181" s="27"/>
      <c r="B3181" s="28" t="s">
        <v>2035</v>
      </c>
      <c r="D3181" s="1">
        <f>SUBTOTAL(9,D3177:D3180)</f>
        <v>0</v>
      </c>
    </row>
    <row r="3182" hidden="1" customHeight="1" outlineLevel="2" spans="1:7">
      <c r="A3182" s="27">
        <v>45574</v>
      </c>
      <c r="B3182" s="1" t="s">
        <v>2036</v>
      </c>
      <c r="C3182" s="1" t="s">
        <v>19</v>
      </c>
      <c r="D3182" s="1">
        <f>E3182-F3182</f>
        <v>3</v>
      </c>
      <c r="E3182" s="1">
        <v>3</v>
      </c>
      <c r="G3182" s="1" t="s">
        <v>61</v>
      </c>
    </row>
    <row r="3183" customHeight="1" outlineLevel="1" collapsed="1" spans="1:4">
      <c r="A3183" s="27"/>
      <c r="B3183" s="28" t="s">
        <v>2037</v>
      </c>
      <c r="D3183" s="1">
        <f>SUBTOTAL(9,D3182)</f>
        <v>3</v>
      </c>
    </row>
    <row r="3184" hidden="1" customHeight="1" outlineLevel="2" spans="1:7">
      <c r="A3184" s="27">
        <v>45574</v>
      </c>
      <c r="B3184" s="1" t="s">
        <v>2038</v>
      </c>
      <c r="C3184" s="1" t="s">
        <v>19</v>
      </c>
      <c r="D3184" s="1">
        <f>E3184-F3184</f>
        <v>2</v>
      </c>
      <c r="E3184" s="1">
        <v>2</v>
      </c>
      <c r="G3184" s="1" t="s">
        <v>61</v>
      </c>
    </row>
    <row r="3185" customHeight="1" outlineLevel="1" collapsed="1" spans="1:4">
      <c r="A3185" s="27"/>
      <c r="B3185" s="28" t="s">
        <v>2039</v>
      </c>
      <c r="D3185" s="1">
        <f>SUBTOTAL(9,D3184)</f>
        <v>2</v>
      </c>
    </row>
    <row r="3186" hidden="1" customHeight="1" outlineLevel="2" spans="1:7">
      <c r="A3186" s="27">
        <v>45574</v>
      </c>
      <c r="B3186" s="1" t="s">
        <v>2040</v>
      </c>
      <c r="C3186" s="1" t="s">
        <v>19</v>
      </c>
      <c r="D3186" s="1">
        <f>E3186-F3186</f>
        <v>4</v>
      </c>
      <c r="E3186" s="1">
        <v>4</v>
      </c>
      <c r="G3186" s="1" t="s">
        <v>61</v>
      </c>
    </row>
    <row r="3187" customHeight="1" outlineLevel="1" collapsed="1" spans="1:4">
      <c r="A3187" s="27"/>
      <c r="B3187" s="28" t="s">
        <v>2041</v>
      </c>
      <c r="D3187" s="1">
        <f>SUBTOTAL(9,D3186)</f>
        <v>4</v>
      </c>
    </row>
    <row r="3188" hidden="1" customHeight="1" outlineLevel="2" spans="1:4">
      <c r="A3188" s="27">
        <v>45496</v>
      </c>
      <c r="B3188" s="1" t="s">
        <v>2042</v>
      </c>
      <c r="C3188" s="1" t="s">
        <v>19</v>
      </c>
      <c r="D3188" s="1">
        <v>96</v>
      </c>
    </row>
    <row r="3189" hidden="1" customHeight="1" outlineLevel="2" spans="1:4">
      <c r="A3189" s="27">
        <v>45496</v>
      </c>
      <c r="B3189" s="1" t="s">
        <v>2042</v>
      </c>
      <c r="C3189" s="1" t="s">
        <v>19</v>
      </c>
      <c r="D3189" s="1">
        <v>149</v>
      </c>
    </row>
    <row r="3190" hidden="1" customHeight="1" outlineLevel="2" spans="1:10">
      <c r="A3190" s="27">
        <v>45524</v>
      </c>
      <c r="B3190" s="1" t="s">
        <v>2042</v>
      </c>
      <c r="C3190" s="1" t="s">
        <v>19</v>
      </c>
      <c r="D3190" s="1">
        <f>E3190-F3190</f>
        <v>-34</v>
      </c>
      <c r="F3190" s="1">
        <v>34</v>
      </c>
      <c r="H3190" s="1" t="s">
        <v>14</v>
      </c>
      <c r="I3190" s="1" t="s">
        <v>21</v>
      </c>
      <c r="J3190" s="1" t="s">
        <v>16</v>
      </c>
    </row>
    <row r="3191" hidden="1" customHeight="1" outlineLevel="2" spans="1:10">
      <c r="A3191" s="27">
        <v>45524</v>
      </c>
      <c r="B3191" s="1" t="s">
        <v>2042</v>
      </c>
      <c r="C3191" s="1" t="s">
        <v>19</v>
      </c>
      <c r="D3191" s="1">
        <f>E3191-F3191</f>
        <v>-21</v>
      </c>
      <c r="F3191" s="1">
        <v>21</v>
      </c>
      <c r="H3191" s="1" t="s">
        <v>14</v>
      </c>
      <c r="I3191" s="1" t="s">
        <v>21</v>
      </c>
      <c r="J3191" s="1" t="s">
        <v>16</v>
      </c>
    </row>
    <row r="3192" hidden="1" customHeight="1" outlineLevel="2" spans="1:10">
      <c r="A3192" s="27">
        <v>45531</v>
      </c>
      <c r="B3192" s="1" t="s">
        <v>2042</v>
      </c>
      <c r="C3192" s="1" t="s">
        <v>19</v>
      </c>
      <c r="D3192" s="1">
        <f>E3192-F3192</f>
        <v>-5</v>
      </c>
      <c r="F3192" s="1">
        <v>5</v>
      </c>
      <c r="H3192" s="1" t="s">
        <v>62</v>
      </c>
      <c r="I3192" s="1" t="s">
        <v>88</v>
      </c>
      <c r="J3192" s="1" t="s">
        <v>89</v>
      </c>
    </row>
    <row r="3193" hidden="1" customHeight="1" outlineLevel="2" spans="1:10">
      <c r="A3193" s="27">
        <v>45544</v>
      </c>
      <c r="B3193" s="1" t="s">
        <v>2042</v>
      </c>
      <c r="C3193" s="1" t="s">
        <v>19</v>
      </c>
      <c r="D3193" s="1">
        <f>E3193-F3193</f>
        <v>-1</v>
      </c>
      <c r="F3193" s="1">
        <v>1</v>
      </c>
      <c r="H3193" s="1" t="s">
        <v>62</v>
      </c>
      <c r="I3193" s="1" t="s">
        <v>88</v>
      </c>
      <c r="J3193" s="1" t="s">
        <v>89</v>
      </c>
    </row>
    <row r="3194" hidden="1" customHeight="1" outlineLevel="2" spans="1:10">
      <c r="A3194" s="27">
        <v>46022</v>
      </c>
      <c r="B3194" s="1" t="s">
        <v>2042</v>
      </c>
      <c r="C3194" s="1" t="s">
        <v>19</v>
      </c>
      <c r="D3194" s="1">
        <f>E3194-F3194</f>
        <v>-184</v>
      </c>
      <c r="F3194" s="1">
        <v>184</v>
      </c>
      <c r="H3194" s="1" t="s">
        <v>38</v>
      </c>
      <c r="I3194" s="1" t="s">
        <v>39</v>
      </c>
      <c r="J3194" s="1" t="s">
        <v>39</v>
      </c>
    </row>
    <row r="3195" customHeight="1" outlineLevel="1" collapsed="1" spans="1:4">
      <c r="A3195" s="27"/>
      <c r="B3195" s="28" t="s">
        <v>2043</v>
      </c>
      <c r="D3195" s="1">
        <f>SUBTOTAL(9,D3188:D3194)</f>
        <v>0</v>
      </c>
    </row>
    <row r="3196" hidden="1" customHeight="1" outlineLevel="2" spans="1:4">
      <c r="A3196" s="27">
        <v>45496</v>
      </c>
      <c r="B3196" s="1" t="s">
        <v>2044</v>
      </c>
      <c r="C3196" s="1" t="s">
        <v>19</v>
      </c>
      <c r="D3196" s="1">
        <v>2</v>
      </c>
    </row>
    <row r="3197" hidden="1" customHeight="1" outlineLevel="2" spans="1:10">
      <c r="A3197" s="27">
        <v>45490</v>
      </c>
      <c r="B3197" s="1" t="s">
        <v>2044</v>
      </c>
      <c r="C3197" s="1" t="s">
        <v>19</v>
      </c>
      <c r="D3197" s="1">
        <f>E3197-F3197</f>
        <v>-2</v>
      </c>
      <c r="F3197" s="1">
        <v>2</v>
      </c>
      <c r="H3197" s="1" t="s">
        <v>62</v>
      </c>
      <c r="I3197" s="1" t="s">
        <v>88</v>
      </c>
      <c r="J3197" s="1" t="s">
        <v>890</v>
      </c>
    </row>
    <row r="3198" customHeight="1" outlineLevel="1" collapsed="1" spans="1:4">
      <c r="A3198" s="27"/>
      <c r="B3198" s="28" t="s">
        <v>2045</v>
      </c>
      <c r="D3198" s="1">
        <f>SUBTOTAL(9,D3196:D3197)</f>
        <v>0</v>
      </c>
    </row>
    <row r="3199" hidden="1" customHeight="1" outlineLevel="2" spans="1:4">
      <c r="A3199" s="27">
        <v>45496</v>
      </c>
      <c r="B3199" s="1" t="s">
        <v>2046</v>
      </c>
      <c r="C3199" s="1" t="s">
        <v>19</v>
      </c>
      <c r="D3199" s="1">
        <v>220</v>
      </c>
    </row>
    <row r="3200" hidden="1" customHeight="1" outlineLevel="2" spans="1:10">
      <c r="A3200" s="27">
        <v>45524</v>
      </c>
      <c r="B3200" s="1" t="s">
        <v>2046</v>
      </c>
      <c r="C3200" s="1" t="s">
        <v>19</v>
      </c>
      <c r="D3200" s="1">
        <f>E3200-F3200</f>
        <v>-90</v>
      </c>
      <c r="F3200" s="1">
        <v>90</v>
      </c>
      <c r="H3200" s="1" t="s">
        <v>14</v>
      </c>
      <c r="I3200" s="1" t="s">
        <v>21</v>
      </c>
      <c r="J3200" s="1" t="s">
        <v>16</v>
      </c>
    </row>
    <row r="3201" hidden="1" customHeight="1" outlineLevel="2" spans="1:10">
      <c r="A3201" s="27">
        <v>45524</v>
      </c>
      <c r="B3201" s="1" t="s">
        <v>2046</v>
      </c>
      <c r="C3201" s="1" t="s">
        <v>19</v>
      </c>
      <c r="D3201" s="1">
        <f>E3201-F3201</f>
        <v>-35</v>
      </c>
      <c r="F3201" s="1">
        <v>35</v>
      </c>
      <c r="H3201" s="1" t="s">
        <v>14</v>
      </c>
      <c r="I3201" s="1" t="s">
        <v>21</v>
      </c>
      <c r="J3201" s="1" t="s">
        <v>16</v>
      </c>
    </row>
    <row r="3202" customHeight="1" outlineLevel="1" collapsed="1" spans="1:4">
      <c r="A3202" s="27"/>
      <c r="B3202" s="28" t="s">
        <v>2047</v>
      </c>
      <c r="D3202" s="1">
        <f>SUBTOTAL(9,D3199:D3201)</f>
        <v>95</v>
      </c>
    </row>
    <row r="3203" hidden="1" customHeight="1" outlineLevel="2" spans="1:4">
      <c r="A3203" s="27">
        <v>45496</v>
      </c>
      <c r="B3203" s="1" t="s">
        <v>2048</v>
      </c>
      <c r="C3203" s="1" t="s">
        <v>19</v>
      </c>
      <c r="D3203" s="1">
        <v>225</v>
      </c>
    </row>
    <row r="3204" hidden="1" customHeight="1" outlineLevel="2" spans="1:7">
      <c r="A3204" s="27">
        <v>45510</v>
      </c>
      <c r="B3204" s="1" t="s">
        <v>2048</v>
      </c>
      <c r="C3204" s="1" t="s">
        <v>19</v>
      </c>
      <c r="D3204" s="1">
        <f>E3204-F3204</f>
        <v>10</v>
      </c>
      <c r="E3204" s="1">
        <v>10</v>
      </c>
      <c r="G3204" s="1" t="s">
        <v>869</v>
      </c>
    </row>
    <row r="3205" hidden="1" customHeight="1" outlineLevel="2" spans="1:10">
      <c r="A3205" s="27">
        <v>45514</v>
      </c>
      <c r="B3205" s="1" t="s">
        <v>2048</v>
      </c>
      <c r="C3205" s="1" t="s">
        <v>19</v>
      </c>
      <c r="D3205" s="1">
        <f>E3205-F3205</f>
        <v>-10</v>
      </c>
      <c r="F3205" s="1">
        <v>10</v>
      </c>
      <c r="H3205" s="1" t="s">
        <v>62</v>
      </c>
      <c r="I3205" s="1" t="s">
        <v>88</v>
      </c>
      <c r="J3205" s="1" t="s">
        <v>89</v>
      </c>
    </row>
    <row r="3206" hidden="1" customHeight="1" outlineLevel="2" spans="1:10">
      <c r="A3206" s="27">
        <v>45524</v>
      </c>
      <c r="B3206" s="1" t="s">
        <v>2048</v>
      </c>
      <c r="C3206" s="1" t="s">
        <v>19</v>
      </c>
      <c r="D3206" s="1">
        <f>E3206-F3206</f>
        <v>-70</v>
      </c>
      <c r="F3206" s="1">
        <v>70</v>
      </c>
      <c r="H3206" s="1" t="s">
        <v>14</v>
      </c>
      <c r="I3206" s="1" t="s">
        <v>21</v>
      </c>
      <c r="J3206" s="1" t="s">
        <v>16</v>
      </c>
    </row>
    <row r="3207" hidden="1" customHeight="1" outlineLevel="2" spans="1:10">
      <c r="A3207" s="27">
        <v>45524</v>
      </c>
      <c r="B3207" s="1" t="s">
        <v>2048</v>
      </c>
      <c r="C3207" s="1" t="s">
        <v>19</v>
      </c>
      <c r="D3207" s="1">
        <f>E3207-F3207</f>
        <v>-25</v>
      </c>
      <c r="F3207" s="1">
        <v>25</v>
      </c>
      <c r="H3207" s="1" t="s">
        <v>14</v>
      </c>
      <c r="I3207" s="1" t="s">
        <v>21</v>
      </c>
      <c r="J3207" s="1" t="s">
        <v>16</v>
      </c>
    </row>
    <row r="3208" customHeight="1" outlineLevel="1" collapsed="1" spans="1:4">
      <c r="A3208" s="27"/>
      <c r="B3208" s="28" t="s">
        <v>2049</v>
      </c>
      <c r="D3208" s="1">
        <f>SUBTOTAL(9,D3203:D3207)</f>
        <v>130</v>
      </c>
    </row>
    <row r="3209" hidden="1" customHeight="1" outlineLevel="2" spans="1:4">
      <c r="A3209" s="27">
        <v>45496</v>
      </c>
      <c r="B3209" s="1" t="s">
        <v>2050</v>
      </c>
      <c r="C3209" s="1" t="s">
        <v>19</v>
      </c>
      <c r="D3209" s="1">
        <v>93</v>
      </c>
    </row>
    <row r="3210" hidden="1" customHeight="1" outlineLevel="2" spans="1:10">
      <c r="A3210" s="27">
        <v>45524</v>
      </c>
      <c r="B3210" s="1" t="s">
        <v>2050</v>
      </c>
      <c r="C3210" s="1" t="s">
        <v>19</v>
      </c>
      <c r="D3210" s="1">
        <f>E3210-F3210</f>
        <v>-8</v>
      </c>
      <c r="F3210" s="1">
        <v>8</v>
      </c>
      <c r="H3210" s="1" t="s">
        <v>14</v>
      </c>
      <c r="I3210" s="1" t="s">
        <v>21</v>
      </c>
      <c r="J3210" s="1" t="s">
        <v>16</v>
      </c>
    </row>
    <row r="3211" hidden="1" customHeight="1" outlineLevel="2" spans="1:10">
      <c r="A3211" s="27">
        <v>45524</v>
      </c>
      <c r="B3211" s="1" t="s">
        <v>2050</v>
      </c>
      <c r="C3211" s="1" t="s">
        <v>19</v>
      </c>
      <c r="D3211" s="1">
        <f>E3211-F3211</f>
        <v>-6</v>
      </c>
      <c r="F3211" s="1">
        <v>6</v>
      </c>
      <c r="H3211" s="1" t="s">
        <v>14</v>
      </c>
      <c r="I3211" s="1" t="s">
        <v>21</v>
      </c>
      <c r="J3211" s="1" t="s">
        <v>16</v>
      </c>
    </row>
    <row r="3212" customHeight="1" outlineLevel="1" collapsed="1" spans="1:4">
      <c r="A3212" s="27"/>
      <c r="B3212" s="28" t="s">
        <v>2051</v>
      </c>
      <c r="D3212" s="1">
        <f>SUBTOTAL(9,D3209:D3211)</f>
        <v>79</v>
      </c>
    </row>
    <row r="3213" hidden="1" customHeight="1" outlineLevel="2" spans="1:7">
      <c r="A3213" s="27">
        <v>45510</v>
      </c>
      <c r="B3213" s="1" t="s">
        <v>2052</v>
      </c>
      <c r="C3213" s="1" t="s">
        <v>19</v>
      </c>
      <c r="D3213" s="1">
        <f>E3213-F3213</f>
        <v>4</v>
      </c>
      <c r="E3213" s="1">
        <v>4</v>
      </c>
      <c r="G3213" s="1" t="s">
        <v>869</v>
      </c>
    </row>
    <row r="3214" hidden="1" customHeight="1" outlineLevel="2" spans="1:10">
      <c r="A3214" s="27">
        <v>45514</v>
      </c>
      <c r="B3214" s="1" t="s">
        <v>2052</v>
      </c>
      <c r="C3214" s="1" t="s">
        <v>19</v>
      </c>
      <c r="D3214" s="1">
        <f>E3214-F3214</f>
        <v>-4</v>
      </c>
      <c r="F3214" s="1">
        <v>4</v>
      </c>
      <c r="H3214" s="1" t="s">
        <v>62</v>
      </c>
      <c r="I3214" s="1" t="s">
        <v>88</v>
      </c>
      <c r="J3214" s="1" t="s">
        <v>89</v>
      </c>
    </row>
    <row r="3215" hidden="1" customHeight="1" outlineLevel="2" spans="1:7">
      <c r="A3215" s="27">
        <v>45539</v>
      </c>
      <c r="B3215" s="1" t="s">
        <v>2052</v>
      </c>
      <c r="C3215" s="1" t="s">
        <v>19</v>
      </c>
      <c r="D3215" s="1">
        <f>E3215-F3215</f>
        <v>14</v>
      </c>
      <c r="E3215" s="1">
        <v>14</v>
      </c>
      <c r="G3215" s="1" t="s">
        <v>869</v>
      </c>
    </row>
    <row r="3216" hidden="1" customHeight="1" outlineLevel="2" spans="1:10">
      <c r="A3216" s="27">
        <v>45558</v>
      </c>
      <c r="B3216" s="1" t="s">
        <v>2052</v>
      </c>
      <c r="C3216" s="1" t="s">
        <v>19</v>
      </c>
      <c r="D3216" s="1">
        <f>E3216-F3216</f>
        <v>-14</v>
      </c>
      <c r="F3216" s="1">
        <v>14</v>
      </c>
      <c r="H3216" s="1" t="s">
        <v>14</v>
      </c>
      <c r="I3216" s="1" t="s">
        <v>21</v>
      </c>
      <c r="J3216" s="1" t="s">
        <v>16</v>
      </c>
    </row>
    <row r="3217" customHeight="1" outlineLevel="1" collapsed="1" spans="1:4">
      <c r="A3217" s="27"/>
      <c r="B3217" s="28" t="s">
        <v>2053</v>
      </c>
      <c r="D3217" s="1">
        <f>SUBTOTAL(9,D3213:D3216)</f>
        <v>0</v>
      </c>
    </row>
    <row r="3218" hidden="1" customHeight="1" outlineLevel="2" spans="1:4">
      <c r="A3218" s="27">
        <v>45496</v>
      </c>
      <c r="B3218" s="1" t="s">
        <v>2054</v>
      </c>
      <c r="C3218" s="1" t="s">
        <v>19</v>
      </c>
      <c r="D3218" s="1">
        <v>21</v>
      </c>
    </row>
    <row r="3219" hidden="1" customHeight="1" outlineLevel="2" spans="1:10">
      <c r="A3219" s="27">
        <v>45506</v>
      </c>
      <c r="B3219" s="1" t="s">
        <v>2054</v>
      </c>
      <c r="C3219" s="1" t="s">
        <v>19</v>
      </c>
      <c r="D3219" s="1">
        <f t="shared" ref="D3219:D3224" si="41">E3219-F3219</f>
        <v>-20</v>
      </c>
      <c r="F3219" s="1">
        <v>20</v>
      </c>
      <c r="H3219" s="1" t="s">
        <v>62</v>
      </c>
      <c r="I3219" s="1" t="s">
        <v>88</v>
      </c>
      <c r="J3219" s="1" t="s">
        <v>89</v>
      </c>
    </row>
    <row r="3220" hidden="1" customHeight="1" outlineLevel="2" spans="1:10">
      <c r="A3220" s="27">
        <v>45533</v>
      </c>
      <c r="B3220" s="1" t="s">
        <v>2054</v>
      </c>
      <c r="C3220" s="1" t="s">
        <v>19</v>
      </c>
      <c r="D3220" s="1">
        <f t="shared" si="41"/>
        <v>-20</v>
      </c>
      <c r="F3220" s="1">
        <v>20</v>
      </c>
      <c r="H3220" s="1" t="s">
        <v>690</v>
      </c>
      <c r="I3220" s="1" t="s">
        <v>157</v>
      </c>
      <c r="J3220" s="1" t="s">
        <v>89</v>
      </c>
    </row>
    <row r="3221" hidden="1" customHeight="1" outlineLevel="2" spans="1:10">
      <c r="A3221" s="27">
        <v>45536</v>
      </c>
      <c r="B3221" s="1" t="s">
        <v>2054</v>
      </c>
      <c r="C3221" s="1" t="s">
        <v>19</v>
      </c>
      <c r="D3221" s="1">
        <f t="shared" si="41"/>
        <v>-5</v>
      </c>
      <c r="F3221" s="1">
        <v>5</v>
      </c>
      <c r="H3221" s="1" t="s">
        <v>62</v>
      </c>
      <c r="I3221" s="1" t="s">
        <v>88</v>
      </c>
      <c r="J3221" s="1" t="s">
        <v>731</v>
      </c>
    </row>
    <row r="3222" hidden="1" customHeight="1" outlineLevel="2" spans="1:7">
      <c r="A3222" s="27">
        <v>45531</v>
      </c>
      <c r="B3222" s="1" t="s">
        <v>2054</v>
      </c>
      <c r="C3222" s="1" t="s">
        <v>19</v>
      </c>
      <c r="D3222" s="1">
        <f t="shared" si="41"/>
        <v>100</v>
      </c>
      <c r="E3222" s="1">
        <v>100</v>
      </c>
      <c r="G3222" s="1" t="s">
        <v>61</v>
      </c>
    </row>
    <row r="3223" hidden="1" customHeight="1" outlineLevel="2" spans="1:10">
      <c r="A3223" s="27">
        <v>45555</v>
      </c>
      <c r="B3223" s="1" t="s">
        <v>2054</v>
      </c>
      <c r="C3223" s="1" t="s">
        <v>19</v>
      </c>
      <c r="D3223" s="1">
        <f t="shared" si="41"/>
        <v>-1</v>
      </c>
      <c r="F3223" s="1">
        <v>1</v>
      </c>
      <c r="H3223" s="1" t="s">
        <v>62</v>
      </c>
      <c r="I3223" s="1" t="s">
        <v>88</v>
      </c>
      <c r="J3223" s="1" t="s">
        <v>89</v>
      </c>
    </row>
    <row r="3224" hidden="1" customHeight="1" outlineLevel="2" spans="1:10">
      <c r="A3224" s="27">
        <v>45555</v>
      </c>
      <c r="B3224" s="1" t="s">
        <v>2054</v>
      </c>
      <c r="C3224" s="1" t="s">
        <v>19</v>
      </c>
      <c r="D3224" s="1">
        <f t="shared" si="41"/>
        <v>-75</v>
      </c>
      <c r="F3224" s="1">
        <v>75</v>
      </c>
      <c r="H3224" s="1" t="s">
        <v>828</v>
      </c>
      <c r="I3224" s="1" t="s">
        <v>157</v>
      </c>
      <c r="J3224" s="1" t="s">
        <v>89</v>
      </c>
    </row>
    <row r="3225" customHeight="1" outlineLevel="1" collapsed="1" spans="1:4">
      <c r="A3225" s="27"/>
      <c r="B3225" s="28" t="s">
        <v>2055</v>
      </c>
      <c r="D3225" s="1">
        <f>SUBTOTAL(9,D3218:D3224)</f>
        <v>0</v>
      </c>
    </row>
    <row r="3226" hidden="1" customHeight="1" outlineLevel="2" spans="1:4">
      <c r="A3226" s="27">
        <v>45496</v>
      </c>
      <c r="B3226" s="1" t="s">
        <v>2056</v>
      </c>
      <c r="C3226" s="1" t="s">
        <v>19</v>
      </c>
      <c r="D3226" s="1">
        <v>12</v>
      </c>
    </row>
    <row r="3227" hidden="1" customHeight="1" outlineLevel="2" spans="1:10">
      <c r="A3227" s="27">
        <v>45524</v>
      </c>
      <c r="B3227" s="1" t="s">
        <v>2056</v>
      </c>
      <c r="C3227" s="1" t="s">
        <v>19</v>
      </c>
      <c r="D3227" s="1">
        <f>E3227-F3227</f>
        <v>-12</v>
      </c>
      <c r="F3227" s="1">
        <v>12</v>
      </c>
      <c r="H3227" s="1" t="s">
        <v>14</v>
      </c>
      <c r="I3227" s="1" t="s">
        <v>21</v>
      </c>
      <c r="J3227" s="1" t="s">
        <v>16</v>
      </c>
    </row>
    <row r="3228" customHeight="1" outlineLevel="1" collapsed="1" spans="1:4">
      <c r="A3228" s="27"/>
      <c r="B3228" s="28" t="s">
        <v>2057</v>
      </c>
      <c r="D3228" s="1">
        <f>SUBTOTAL(9,D3226:D3227)</f>
        <v>0</v>
      </c>
    </row>
    <row r="3229" hidden="1" customHeight="1" outlineLevel="2" spans="1:4">
      <c r="A3229" s="27">
        <v>45496</v>
      </c>
      <c r="B3229" s="1" t="s">
        <v>2058</v>
      </c>
      <c r="C3229" s="1" t="s">
        <v>19</v>
      </c>
      <c r="D3229" s="1">
        <v>3</v>
      </c>
    </row>
    <row r="3230" hidden="1" customHeight="1" outlineLevel="2" spans="1:10">
      <c r="A3230" s="27">
        <v>45524</v>
      </c>
      <c r="B3230" s="1" t="s">
        <v>2058</v>
      </c>
      <c r="C3230" s="1" t="s">
        <v>19</v>
      </c>
      <c r="D3230" s="1">
        <f>E3230-F3230</f>
        <v>-3</v>
      </c>
      <c r="F3230" s="1">
        <v>3</v>
      </c>
      <c r="H3230" s="1" t="s">
        <v>14</v>
      </c>
      <c r="I3230" s="1" t="s">
        <v>21</v>
      </c>
      <c r="J3230" s="1" t="s">
        <v>16</v>
      </c>
    </row>
    <row r="3231" customHeight="1" outlineLevel="1" collapsed="1" spans="1:4">
      <c r="A3231" s="27"/>
      <c r="B3231" s="28" t="s">
        <v>2059</v>
      </c>
      <c r="D3231" s="1">
        <f>SUBTOTAL(9,D3229:D3230)</f>
        <v>0</v>
      </c>
    </row>
    <row r="3232" hidden="1" customHeight="1" outlineLevel="2" spans="1:4">
      <c r="A3232" s="27">
        <v>45496</v>
      </c>
      <c r="B3232" s="1" t="s">
        <v>2060</v>
      </c>
      <c r="C3232" s="1" t="s">
        <v>19</v>
      </c>
      <c r="D3232" s="1">
        <v>10</v>
      </c>
    </row>
    <row r="3233" hidden="1" customHeight="1" outlineLevel="2" spans="1:10">
      <c r="A3233" s="27">
        <v>45524</v>
      </c>
      <c r="B3233" s="1" t="s">
        <v>2060</v>
      </c>
      <c r="C3233" s="1" t="s">
        <v>19</v>
      </c>
      <c r="D3233" s="1">
        <f>E3233-F3233</f>
        <v>-10</v>
      </c>
      <c r="F3233" s="1">
        <v>10</v>
      </c>
      <c r="H3233" s="1" t="s">
        <v>14</v>
      </c>
      <c r="I3233" s="1" t="s">
        <v>21</v>
      </c>
      <c r="J3233" s="1" t="s">
        <v>16</v>
      </c>
    </row>
    <row r="3234" customHeight="1" outlineLevel="1" collapsed="1" spans="1:4">
      <c r="A3234" s="27"/>
      <c r="B3234" s="28" t="s">
        <v>2061</v>
      </c>
      <c r="D3234" s="1">
        <f>SUBTOTAL(9,D3232:D3233)</f>
        <v>0</v>
      </c>
    </row>
    <row r="3235" hidden="1" customHeight="1" outlineLevel="2" spans="1:4">
      <c r="A3235" s="27">
        <v>45496</v>
      </c>
      <c r="B3235" s="1" t="s">
        <v>2062</v>
      </c>
      <c r="C3235" s="1" t="s">
        <v>19</v>
      </c>
      <c r="D3235" s="1">
        <v>9</v>
      </c>
    </row>
    <row r="3236" hidden="1" customHeight="1" outlineLevel="2" spans="1:10">
      <c r="A3236" s="27">
        <v>45524</v>
      </c>
      <c r="B3236" s="1" t="s">
        <v>2062</v>
      </c>
      <c r="C3236" s="1" t="s">
        <v>19</v>
      </c>
      <c r="D3236" s="1">
        <f>E3236-F3236</f>
        <v>-9</v>
      </c>
      <c r="F3236" s="1">
        <v>9</v>
      </c>
      <c r="H3236" s="1" t="s">
        <v>14</v>
      </c>
      <c r="I3236" s="1" t="s">
        <v>21</v>
      </c>
      <c r="J3236" s="1" t="s">
        <v>16</v>
      </c>
    </row>
    <row r="3237" customHeight="1" outlineLevel="1" collapsed="1" spans="1:4">
      <c r="A3237" s="27"/>
      <c r="B3237" s="28" t="s">
        <v>2063</v>
      </c>
      <c r="D3237" s="1">
        <f>SUBTOTAL(9,D3235:D3236)</f>
        <v>0</v>
      </c>
    </row>
    <row r="3238" hidden="1" customHeight="1" outlineLevel="2" spans="1:4">
      <c r="A3238" s="27">
        <v>45496</v>
      </c>
      <c r="B3238" s="1" t="s">
        <v>2064</v>
      </c>
      <c r="C3238" s="1" t="s">
        <v>19</v>
      </c>
      <c r="D3238" s="1">
        <v>10</v>
      </c>
    </row>
    <row r="3239" hidden="1" customHeight="1" outlineLevel="2" spans="1:10">
      <c r="A3239" s="27">
        <v>45524</v>
      </c>
      <c r="B3239" s="1" t="s">
        <v>2064</v>
      </c>
      <c r="C3239" s="1" t="s">
        <v>19</v>
      </c>
      <c r="D3239" s="1">
        <f>E3239-F3239</f>
        <v>-10</v>
      </c>
      <c r="F3239" s="1">
        <v>10</v>
      </c>
      <c r="H3239" s="1" t="s">
        <v>14</v>
      </c>
      <c r="I3239" s="1" t="s">
        <v>21</v>
      </c>
      <c r="J3239" s="1" t="s">
        <v>16</v>
      </c>
    </row>
    <row r="3240" customHeight="1" outlineLevel="1" collapsed="1" spans="1:4">
      <c r="A3240" s="27"/>
      <c r="B3240" s="28" t="s">
        <v>2065</v>
      </c>
      <c r="D3240" s="1">
        <f>SUBTOTAL(9,D3238:D3239)</f>
        <v>0</v>
      </c>
    </row>
    <row r="3241" hidden="1" customHeight="1" outlineLevel="2" spans="1:4">
      <c r="A3241" s="27">
        <v>45496</v>
      </c>
      <c r="B3241" s="1" t="s">
        <v>2066</v>
      </c>
      <c r="C3241" s="1" t="s">
        <v>19</v>
      </c>
      <c r="D3241" s="1">
        <v>8</v>
      </c>
    </row>
    <row r="3242" hidden="1" customHeight="1" outlineLevel="2" spans="1:10">
      <c r="A3242" s="27">
        <v>45524</v>
      </c>
      <c r="B3242" s="1" t="s">
        <v>2066</v>
      </c>
      <c r="C3242" s="1" t="s">
        <v>19</v>
      </c>
      <c r="D3242" s="1">
        <f>E3242-F3242</f>
        <v>-8</v>
      </c>
      <c r="F3242" s="1">
        <v>8</v>
      </c>
      <c r="H3242" s="1" t="s">
        <v>14</v>
      </c>
      <c r="I3242" s="1" t="s">
        <v>21</v>
      </c>
      <c r="J3242" s="1" t="s">
        <v>16</v>
      </c>
    </row>
    <row r="3243" customHeight="1" outlineLevel="1" collapsed="1" spans="1:4">
      <c r="A3243" s="27"/>
      <c r="B3243" s="28" t="s">
        <v>2067</v>
      </c>
      <c r="D3243" s="1">
        <f>SUBTOTAL(9,D3241:D3242)</f>
        <v>0</v>
      </c>
    </row>
    <row r="3244" hidden="1" customHeight="1" outlineLevel="2" spans="1:4">
      <c r="A3244" s="27">
        <v>45496</v>
      </c>
      <c r="B3244" s="1" t="s">
        <v>2068</v>
      </c>
      <c r="C3244" s="1" t="s">
        <v>19</v>
      </c>
      <c r="D3244" s="1">
        <v>2</v>
      </c>
    </row>
    <row r="3245" hidden="1" customHeight="1" outlineLevel="2" spans="1:10">
      <c r="A3245" s="27">
        <v>45524</v>
      </c>
      <c r="B3245" s="1" t="s">
        <v>2068</v>
      </c>
      <c r="C3245" s="1" t="s">
        <v>19</v>
      </c>
      <c r="D3245" s="1">
        <f>E3245-F3245</f>
        <v>-2</v>
      </c>
      <c r="F3245" s="1">
        <v>2</v>
      </c>
      <c r="H3245" s="1" t="s">
        <v>14</v>
      </c>
      <c r="I3245" s="1" t="s">
        <v>21</v>
      </c>
      <c r="J3245" s="1" t="s">
        <v>16</v>
      </c>
    </row>
    <row r="3246" customHeight="1" outlineLevel="1" collapsed="1" spans="1:4">
      <c r="A3246" s="27"/>
      <c r="B3246" s="28" t="s">
        <v>2069</v>
      </c>
      <c r="D3246" s="1">
        <f>SUBTOTAL(9,D3244:D3245)</f>
        <v>0</v>
      </c>
    </row>
    <row r="3247" hidden="1" customHeight="1" outlineLevel="2" spans="1:4">
      <c r="A3247" s="27">
        <v>45496</v>
      </c>
      <c r="B3247" s="1" t="s">
        <v>2070</v>
      </c>
      <c r="C3247" s="1" t="s">
        <v>19</v>
      </c>
      <c r="D3247" s="1">
        <v>8</v>
      </c>
    </row>
    <row r="3248" hidden="1" customHeight="1" outlineLevel="2" spans="1:4">
      <c r="A3248" s="27">
        <v>45496</v>
      </c>
      <c r="B3248" s="1" t="s">
        <v>2070</v>
      </c>
      <c r="C3248" s="1" t="s">
        <v>19</v>
      </c>
      <c r="D3248" s="1">
        <v>20</v>
      </c>
    </row>
    <row r="3249" hidden="1" customHeight="1" outlineLevel="2" spans="1:10">
      <c r="A3249" s="27">
        <v>45527</v>
      </c>
      <c r="B3249" s="1" t="s">
        <v>2070</v>
      </c>
      <c r="C3249" s="1" t="s">
        <v>19</v>
      </c>
      <c r="D3249" s="1">
        <f>E3249-F3249</f>
        <v>-8</v>
      </c>
      <c r="F3249" s="1">
        <v>8</v>
      </c>
      <c r="H3249" s="1" t="s">
        <v>62</v>
      </c>
      <c r="I3249" s="1" t="s">
        <v>88</v>
      </c>
      <c r="J3249" s="1" t="s">
        <v>89</v>
      </c>
    </row>
    <row r="3250" hidden="1" customHeight="1" outlineLevel="2" spans="1:10">
      <c r="A3250" s="27">
        <v>46022</v>
      </c>
      <c r="B3250" s="1" t="s">
        <v>2070</v>
      </c>
      <c r="C3250" s="1" t="s">
        <v>19</v>
      </c>
      <c r="D3250" s="1">
        <f>E3250-F3250</f>
        <v>-20</v>
      </c>
      <c r="F3250" s="1">
        <v>20</v>
      </c>
      <c r="H3250" s="1" t="s">
        <v>38</v>
      </c>
      <c r="I3250" s="1" t="s">
        <v>39</v>
      </c>
      <c r="J3250" s="1" t="s">
        <v>39</v>
      </c>
    </row>
    <row r="3251" customHeight="1" outlineLevel="1" collapsed="1" spans="1:4">
      <c r="A3251" s="27"/>
      <c r="B3251" s="28" t="s">
        <v>2071</v>
      </c>
      <c r="D3251" s="1">
        <f>SUBTOTAL(9,D3247:D3250)</f>
        <v>0</v>
      </c>
    </row>
    <row r="3252" hidden="1" customHeight="1" outlineLevel="2" spans="1:4">
      <c r="A3252" s="27">
        <v>45496</v>
      </c>
      <c r="B3252" s="1" t="s">
        <v>2072</v>
      </c>
      <c r="C3252" s="1" t="s">
        <v>19</v>
      </c>
      <c r="D3252" s="1">
        <v>4</v>
      </c>
    </row>
    <row r="3253" hidden="1" customHeight="1" outlineLevel="2" spans="1:10">
      <c r="A3253" s="27">
        <v>46022</v>
      </c>
      <c r="B3253" s="1" t="s">
        <v>2072</v>
      </c>
      <c r="C3253" s="1" t="s">
        <v>19</v>
      </c>
      <c r="D3253" s="1">
        <f>E3253-F3253</f>
        <v>-4</v>
      </c>
      <c r="F3253" s="1">
        <v>4</v>
      </c>
      <c r="H3253" s="1" t="s">
        <v>38</v>
      </c>
      <c r="I3253" s="1" t="s">
        <v>39</v>
      </c>
      <c r="J3253" s="1" t="s">
        <v>39</v>
      </c>
    </row>
    <row r="3254" customHeight="1" outlineLevel="1" collapsed="1" spans="1:4">
      <c r="A3254" s="27"/>
      <c r="B3254" s="28" t="s">
        <v>2073</v>
      </c>
      <c r="D3254" s="1">
        <f>SUBTOTAL(9,D3252:D3253)</f>
        <v>0</v>
      </c>
    </row>
    <row r="3255" hidden="1" customHeight="1" outlineLevel="2" spans="1:10">
      <c r="A3255" s="27">
        <v>45505</v>
      </c>
      <c r="B3255" s="1" t="s">
        <v>2074</v>
      </c>
      <c r="C3255" s="1" t="s">
        <v>19</v>
      </c>
      <c r="D3255" s="1">
        <f>E3255-F3255</f>
        <v>-33</v>
      </c>
      <c r="F3255" s="1">
        <v>33</v>
      </c>
      <c r="H3255" s="1" t="s">
        <v>62</v>
      </c>
      <c r="I3255" s="1" t="s">
        <v>88</v>
      </c>
      <c r="J3255" s="1" t="s">
        <v>89</v>
      </c>
    </row>
    <row r="3256" hidden="1" customHeight="1" outlineLevel="2" spans="1:7">
      <c r="A3256" s="27">
        <v>45505</v>
      </c>
      <c r="B3256" s="1" t="s">
        <v>2074</v>
      </c>
      <c r="C3256" s="1" t="s">
        <v>19</v>
      </c>
      <c r="D3256" s="1">
        <f>E3256-F3256</f>
        <v>33</v>
      </c>
      <c r="E3256" s="1">
        <v>33</v>
      </c>
      <c r="G3256" s="1" t="s">
        <v>2075</v>
      </c>
    </row>
    <row r="3257" hidden="1" customHeight="1" outlineLevel="2" spans="1:7">
      <c r="A3257" s="27">
        <v>45535</v>
      </c>
      <c r="B3257" s="1" t="s">
        <v>2074</v>
      </c>
      <c r="C3257" s="1" t="s">
        <v>19</v>
      </c>
      <c r="D3257" s="1">
        <f>E3257-F3257</f>
        <v>2</v>
      </c>
      <c r="E3257" s="1">
        <v>2</v>
      </c>
      <c r="G3257" s="1" t="s">
        <v>61</v>
      </c>
    </row>
    <row r="3258" hidden="1" customHeight="1" outlineLevel="2" spans="1:10">
      <c r="A3258" s="27">
        <v>45541</v>
      </c>
      <c r="B3258" s="1" t="s">
        <v>2074</v>
      </c>
      <c r="C3258" s="1" t="s">
        <v>19</v>
      </c>
      <c r="D3258" s="1">
        <f>E3258-F3258</f>
        <v>-1</v>
      </c>
      <c r="F3258" s="1">
        <v>1</v>
      </c>
      <c r="H3258" s="1" t="s">
        <v>62</v>
      </c>
      <c r="I3258" s="1" t="s">
        <v>88</v>
      </c>
      <c r="J3258" s="1" t="s">
        <v>91</v>
      </c>
    </row>
    <row r="3259" hidden="1" customHeight="1" outlineLevel="2" spans="1:10">
      <c r="A3259" s="27">
        <v>46022</v>
      </c>
      <c r="B3259" s="1" t="s">
        <v>2074</v>
      </c>
      <c r="C3259" s="1" t="s">
        <v>19</v>
      </c>
      <c r="D3259" s="1">
        <f>E3259-F3259</f>
        <v>-1</v>
      </c>
      <c r="F3259" s="1">
        <v>1</v>
      </c>
      <c r="H3259" s="1" t="s">
        <v>38</v>
      </c>
      <c r="I3259" s="1" t="s">
        <v>39</v>
      </c>
      <c r="J3259" s="1" t="s">
        <v>39</v>
      </c>
    </row>
    <row r="3260" customHeight="1" outlineLevel="1" collapsed="1" spans="1:4">
      <c r="A3260" s="27"/>
      <c r="B3260" s="28" t="s">
        <v>2076</v>
      </c>
      <c r="D3260" s="1">
        <f>SUBTOTAL(9,D3255:D3259)</f>
        <v>0</v>
      </c>
    </row>
    <row r="3261" hidden="1" customHeight="1" outlineLevel="2" spans="1:4">
      <c r="A3261" s="27">
        <v>45496</v>
      </c>
      <c r="B3261" s="1" t="s">
        <v>2077</v>
      </c>
      <c r="C3261" s="1" t="s">
        <v>19</v>
      </c>
      <c r="D3261" s="1">
        <v>1</v>
      </c>
    </row>
    <row r="3262" hidden="1" customHeight="1" outlineLevel="2" spans="1:10">
      <c r="A3262" s="27">
        <v>45547</v>
      </c>
      <c r="B3262" s="1" t="s">
        <v>2077</v>
      </c>
      <c r="C3262" s="1" t="s">
        <v>19</v>
      </c>
      <c r="D3262" s="1">
        <f>E3262-F3262</f>
        <v>-1</v>
      </c>
      <c r="F3262" s="1">
        <v>1</v>
      </c>
      <c r="H3262" s="1" t="s">
        <v>14</v>
      </c>
      <c r="I3262" s="1" t="s">
        <v>15</v>
      </c>
      <c r="J3262" s="1" t="s">
        <v>29</v>
      </c>
    </row>
    <row r="3263" customHeight="1" outlineLevel="1" collapsed="1" spans="1:4">
      <c r="A3263" s="27"/>
      <c r="B3263" s="28" t="s">
        <v>2078</v>
      </c>
      <c r="D3263" s="1">
        <f>SUBTOTAL(9,D3261:D3262)</f>
        <v>0</v>
      </c>
    </row>
    <row r="3264" hidden="1" customHeight="1" outlineLevel="2" spans="1:4">
      <c r="A3264" s="27">
        <v>45496</v>
      </c>
      <c r="B3264" s="1" t="s">
        <v>2079</v>
      </c>
      <c r="C3264" s="1" t="s">
        <v>19</v>
      </c>
      <c r="D3264" s="1">
        <v>2</v>
      </c>
    </row>
    <row r="3265" hidden="1" customHeight="1" outlineLevel="2" spans="1:4">
      <c r="A3265" s="27">
        <v>45496</v>
      </c>
      <c r="B3265" s="1" t="s">
        <v>2079</v>
      </c>
      <c r="C3265" s="1" t="s">
        <v>19</v>
      </c>
      <c r="D3265" s="1">
        <v>1</v>
      </c>
    </row>
    <row r="3266" hidden="1" customHeight="1" outlineLevel="2" spans="1:10">
      <c r="A3266" s="27">
        <v>45527</v>
      </c>
      <c r="B3266" s="1" t="s">
        <v>2079</v>
      </c>
      <c r="C3266" s="1" t="s">
        <v>19</v>
      </c>
      <c r="D3266" s="1">
        <f>E3266-F3266</f>
        <v>-1</v>
      </c>
      <c r="F3266" s="1">
        <v>1</v>
      </c>
      <c r="H3266" s="1" t="s">
        <v>62</v>
      </c>
      <c r="I3266" s="1" t="s">
        <v>88</v>
      </c>
      <c r="J3266" s="1" t="s">
        <v>89</v>
      </c>
    </row>
    <row r="3267" hidden="1" customHeight="1" outlineLevel="2" spans="1:10">
      <c r="A3267" s="27">
        <v>45559</v>
      </c>
      <c r="B3267" s="1" t="s">
        <v>2079</v>
      </c>
      <c r="C3267" s="1" t="s">
        <v>19</v>
      </c>
      <c r="D3267" s="1">
        <f>E3267-F3267</f>
        <v>-1</v>
      </c>
      <c r="F3267" s="1">
        <v>1</v>
      </c>
      <c r="H3267" s="1" t="s">
        <v>62</v>
      </c>
      <c r="I3267" s="1" t="s">
        <v>88</v>
      </c>
      <c r="J3267" s="1" t="s">
        <v>89</v>
      </c>
    </row>
    <row r="3268" hidden="1" customHeight="1" outlineLevel="2" spans="1:10">
      <c r="A3268" s="27">
        <v>45636</v>
      </c>
      <c r="B3268" s="1" t="s">
        <v>2079</v>
      </c>
      <c r="C3268" s="1" t="s">
        <v>19</v>
      </c>
      <c r="D3268" s="1">
        <f>E3268-F3268</f>
        <v>-1</v>
      </c>
      <c r="F3268" s="1">
        <v>1</v>
      </c>
      <c r="H3268" s="1" t="s">
        <v>62</v>
      </c>
      <c r="I3268" s="1" t="s">
        <v>92</v>
      </c>
      <c r="J3268" s="1" t="s">
        <v>89</v>
      </c>
    </row>
    <row r="3269" customHeight="1" outlineLevel="1" collapsed="1" spans="1:4">
      <c r="A3269" s="27"/>
      <c r="B3269" s="28" t="s">
        <v>2080</v>
      </c>
      <c r="D3269" s="1">
        <f>SUBTOTAL(9,D3264:D3268)</f>
        <v>0</v>
      </c>
    </row>
    <row r="3270" hidden="1" customHeight="1" outlineLevel="2" spans="1:10">
      <c r="A3270" s="27">
        <v>45558</v>
      </c>
      <c r="B3270" s="1" t="s">
        <v>2081</v>
      </c>
      <c r="C3270" s="1" t="s">
        <v>19</v>
      </c>
      <c r="D3270" s="1">
        <f>E3270-F3270</f>
        <v>-1</v>
      </c>
      <c r="F3270" s="1">
        <v>1</v>
      </c>
      <c r="H3270" s="1" t="s">
        <v>14</v>
      </c>
      <c r="I3270" s="1" t="s">
        <v>15</v>
      </c>
      <c r="J3270" s="1" t="s">
        <v>29</v>
      </c>
    </row>
    <row r="3271" hidden="1" customHeight="1" outlineLevel="2" spans="1:7">
      <c r="A3271" s="27">
        <v>45576</v>
      </c>
      <c r="B3271" s="1" t="s">
        <v>2081</v>
      </c>
      <c r="C3271" s="1" t="s">
        <v>19</v>
      </c>
      <c r="D3271" s="1">
        <f>E3271-F3271</f>
        <v>1</v>
      </c>
      <c r="E3271" s="1">
        <v>1</v>
      </c>
      <c r="G3271" s="1" t="s">
        <v>2082</v>
      </c>
    </row>
    <row r="3272" customHeight="1" outlineLevel="1" collapsed="1" spans="1:4">
      <c r="A3272" s="27"/>
      <c r="B3272" s="28" t="s">
        <v>2083</v>
      </c>
      <c r="D3272" s="1">
        <f>SUBTOTAL(9,D3270:D3271)</f>
        <v>0</v>
      </c>
    </row>
    <row r="3273" hidden="1" customHeight="1" outlineLevel="2" spans="1:4">
      <c r="A3273" s="27">
        <v>45496</v>
      </c>
      <c r="B3273" s="1" t="s">
        <v>2084</v>
      </c>
      <c r="C3273" s="1" t="s">
        <v>19</v>
      </c>
      <c r="D3273" s="1">
        <v>274</v>
      </c>
    </row>
    <row r="3274" hidden="1" customHeight="1" outlineLevel="2" spans="1:10">
      <c r="A3274" s="27">
        <v>45510</v>
      </c>
      <c r="B3274" s="1" t="s">
        <v>2084</v>
      </c>
      <c r="C3274" s="1" t="s">
        <v>19</v>
      </c>
      <c r="D3274" s="1">
        <f>E3274-F3274</f>
        <v>-24</v>
      </c>
      <c r="F3274" s="1">
        <v>24</v>
      </c>
      <c r="H3274" s="1" t="s">
        <v>1231</v>
      </c>
      <c r="I3274" s="1" t="s">
        <v>1232</v>
      </c>
      <c r="J3274" s="1" t="s">
        <v>1233</v>
      </c>
    </row>
    <row r="3275" hidden="1" customHeight="1" outlineLevel="2" spans="1:10">
      <c r="A3275" s="27">
        <v>45544</v>
      </c>
      <c r="B3275" s="1" t="s">
        <v>2084</v>
      </c>
      <c r="C3275" s="1" t="s">
        <v>19</v>
      </c>
      <c r="D3275" s="1">
        <f>E3275-F3275</f>
        <v>-1</v>
      </c>
      <c r="F3275" s="1">
        <v>1</v>
      </c>
      <c r="H3275" s="1" t="s">
        <v>62</v>
      </c>
      <c r="I3275" s="1" t="s">
        <v>88</v>
      </c>
      <c r="J3275" s="1" t="s">
        <v>89</v>
      </c>
    </row>
    <row r="3276" hidden="1" customHeight="1" outlineLevel="2" spans="1:10">
      <c r="A3276" s="27">
        <v>45565</v>
      </c>
      <c r="B3276" s="1" t="s">
        <v>2084</v>
      </c>
      <c r="C3276" s="1" t="s">
        <v>19</v>
      </c>
      <c r="D3276" s="1">
        <f>E3276-F3276</f>
        <v>-40</v>
      </c>
      <c r="F3276" s="1">
        <v>40</v>
      </c>
      <c r="H3276" s="1" t="s">
        <v>1231</v>
      </c>
      <c r="I3276" s="1" t="s">
        <v>165</v>
      </c>
      <c r="J3276" s="1" t="s">
        <v>16</v>
      </c>
    </row>
    <row r="3277" hidden="1" customHeight="1" outlineLevel="2" spans="1:11">
      <c r="A3277" s="27">
        <v>45630</v>
      </c>
      <c r="B3277" s="1" t="s">
        <v>2084</v>
      </c>
      <c r="C3277" s="1" t="s">
        <v>19</v>
      </c>
      <c r="D3277" s="1">
        <f>E3277-F3277</f>
        <v>-30</v>
      </c>
      <c r="F3277" s="1">
        <v>30</v>
      </c>
      <c r="H3277" s="1" t="s">
        <v>1234</v>
      </c>
      <c r="I3277" s="1" t="s">
        <v>165</v>
      </c>
      <c r="J3277" s="1" t="s">
        <v>16</v>
      </c>
      <c r="K3277" s="1" t="s">
        <v>1235</v>
      </c>
    </row>
    <row r="3278" hidden="1" customHeight="1" outlineLevel="2" spans="1:10">
      <c r="A3278" s="27">
        <v>45660</v>
      </c>
      <c r="B3278" s="1" t="s">
        <v>2084</v>
      </c>
      <c r="C3278" s="1" t="s">
        <v>19</v>
      </c>
      <c r="D3278" s="1">
        <f>E3278-F3278</f>
        <v>-179</v>
      </c>
      <c r="F3278" s="1">
        <v>179</v>
      </c>
      <c r="H3278" s="1" t="s">
        <v>38</v>
      </c>
      <c r="I3278" s="1" t="s">
        <v>39</v>
      </c>
      <c r="J3278" s="1" t="s">
        <v>39</v>
      </c>
    </row>
    <row r="3279" customHeight="1" outlineLevel="1" collapsed="1" spans="1:4">
      <c r="A3279" s="27"/>
      <c r="B3279" s="28" t="s">
        <v>2085</v>
      </c>
      <c r="D3279" s="1">
        <f>SUBTOTAL(9,D3273:D3278)</f>
        <v>0</v>
      </c>
    </row>
    <row r="3280" hidden="1" customHeight="1" outlineLevel="2" spans="1:7">
      <c r="A3280" s="27">
        <v>45535</v>
      </c>
      <c r="B3280" s="1" t="s">
        <v>2086</v>
      </c>
      <c r="C3280" s="1" t="s">
        <v>19</v>
      </c>
      <c r="D3280" s="1">
        <f>E3280-F3280</f>
        <v>4</v>
      </c>
      <c r="E3280" s="1">
        <v>4</v>
      </c>
      <c r="G3280" s="1" t="s">
        <v>61</v>
      </c>
    </row>
    <row r="3281" hidden="1" customHeight="1" outlineLevel="2" spans="1:10">
      <c r="A3281" s="27">
        <v>45547</v>
      </c>
      <c r="B3281" s="1" t="s">
        <v>2086</v>
      </c>
      <c r="C3281" s="1" t="s">
        <v>19</v>
      </c>
      <c r="D3281" s="1">
        <f>E3281-F3281</f>
        <v>-2</v>
      </c>
      <c r="F3281" s="1">
        <v>2</v>
      </c>
      <c r="H3281" s="1" t="s">
        <v>14</v>
      </c>
      <c r="I3281" s="1" t="s">
        <v>15</v>
      </c>
      <c r="J3281" s="1" t="s">
        <v>29</v>
      </c>
    </row>
    <row r="3282" customHeight="1" outlineLevel="1" collapsed="1" spans="1:4">
      <c r="A3282" s="27"/>
      <c r="B3282" s="28" t="s">
        <v>2087</v>
      </c>
      <c r="D3282" s="1">
        <f>SUBTOTAL(9,D3280:D3281)</f>
        <v>2</v>
      </c>
    </row>
    <row r="3283" hidden="1" customHeight="1" outlineLevel="2" spans="1:4">
      <c r="A3283" s="27">
        <v>45496</v>
      </c>
      <c r="B3283" s="1" t="s">
        <v>2088</v>
      </c>
      <c r="C3283" s="1" t="s">
        <v>19</v>
      </c>
      <c r="D3283" s="1">
        <v>45</v>
      </c>
    </row>
    <row r="3284" hidden="1" customHeight="1" outlineLevel="2" spans="1:10">
      <c r="A3284" s="27">
        <v>46022</v>
      </c>
      <c r="B3284" s="1" t="s">
        <v>2088</v>
      </c>
      <c r="C3284" s="1" t="s">
        <v>19</v>
      </c>
      <c r="D3284" s="1">
        <f>E3284-F3284</f>
        <v>-45</v>
      </c>
      <c r="F3284" s="1">
        <v>45</v>
      </c>
      <c r="H3284" s="1" t="s">
        <v>38</v>
      </c>
      <c r="I3284" s="1" t="s">
        <v>39</v>
      </c>
      <c r="J3284" s="1" t="s">
        <v>39</v>
      </c>
    </row>
    <row r="3285" customHeight="1" outlineLevel="1" collapsed="1" spans="1:4">
      <c r="A3285" s="27"/>
      <c r="B3285" s="28" t="s">
        <v>2089</v>
      </c>
      <c r="D3285" s="1">
        <f>SUBTOTAL(9,D3283:D3284)</f>
        <v>0</v>
      </c>
    </row>
    <row r="3286" hidden="1" customHeight="1" outlineLevel="2" spans="1:4">
      <c r="A3286" s="27">
        <v>45496</v>
      </c>
      <c r="B3286" s="1" t="s">
        <v>2090</v>
      </c>
      <c r="C3286" s="1" t="s">
        <v>19</v>
      </c>
      <c r="D3286" s="1">
        <v>11</v>
      </c>
    </row>
    <row r="3287" customHeight="1" outlineLevel="1" collapsed="1" spans="1:4">
      <c r="A3287" s="27"/>
      <c r="B3287" s="28" t="s">
        <v>2091</v>
      </c>
      <c r="D3287" s="1">
        <f>SUBTOTAL(9,D3286)</f>
        <v>11</v>
      </c>
    </row>
    <row r="3288" hidden="1" customHeight="1" outlineLevel="2" spans="1:7">
      <c r="A3288" s="27">
        <v>45554</v>
      </c>
      <c r="B3288" s="1" t="s">
        <v>2092</v>
      </c>
      <c r="C3288" s="1" t="s">
        <v>19</v>
      </c>
      <c r="D3288" s="1">
        <f>E3288-F3288</f>
        <v>50</v>
      </c>
      <c r="E3288" s="1">
        <v>50</v>
      </c>
      <c r="G3288" s="1" t="s">
        <v>61</v>
      </c>
    </row>
    <row r="3289" hidden="1" customHeight="1" outlineLevel="2" spans="1:10">
      <c r="A3289" s="27">
        <v>45555</v>
      </c>
      <c r="B3289" s="1" t="s">
        <v>2092</v>
      </c>
      <c r="C3289" s="1" t="s">
        <v>19</v>
      </c>
      <c r="D3289" s="1">
        <f>E3289-F3289</f>
        <v>-40</v>
      </c>
      <c r="F3289" s="1">
        <v>40</v>
      </c>
      <c r="H3289" s="1" t="s">
        <v>828</v>
      </c>
      <c r="I3289" s="1" t="s">
        <v>157</v>
      </c>
      <c r="J3289" s="1" t="s">
        <v>89</v>
      </c>
    </row>
    <row r="3290" customHeight="1" outlineLevel="1" collapsed="1" spans="1:4">
      <c r="A3290" s="27"/>
      <c r="B3290" s="28" t="s">
        <v>2093</v>
      </c>
      <c r="D3290" s="1">
        <f>SUBTOTAL(9,D3288:D3289)</f>
        <v>10</v>
      </c>
    </row>
    <row r="3291" hidden="1" customHeight="1" outlineLevel="2" spans="1:7">
      <c r="A3291" s="27">
        <v>45527</v>
      </c>
      <c r="B3291" s="1" t="s">
        <v>2094</v>
      </c>
      <c r="C3291" s="1" t="s">
        <v>19</v>
      </c>
      <c r="D3291" s="1">
        <f>E3291-F3291</f>
        <v>40</v>
      </c>
      <c r="E3291" s="1">
        <v>40</v>
      </c>
      <c r="G3291" s="1" t="s">
        <v>61</v>
      </c>
    </row>
    <row r="3292" hidden="1" customHeight="1" outlineLevel="2" spans="1:10">
      <c r="A3292" s="27">
        <v>45527</v>
      </c>
      <c r="B3292" s="1" t="s">
        <v>2094</v>
      </c>
      <c r="C3292" s="1" t="s">
        <v>19</v>
      </c>
      <c r="D3292" s="1">
        <f>E3292-F3292</f>
        <v>-40</v>
      </c>
      <c r="F3292" s="1">
        <v>40</v>
      </c>
      <c r="H3292" s="1" t="s">
        <v>38</v>
      </c>
      <c r="I3292" s="1" t="s">
        <v>157</v>
      </c>
      <c r="J3292" s="1" t="s">
        <v>89</v>
      </c>
    </row>
    <row r="3293" customHeight="1" outlineLevel="1" collapsed="1" spans="1:4">
      <c r="A3293" s="27"/>
      <c r="B3293" s="28" t="s">
        <v>2095</v>
      </c>
      <c r="D3293" s="1">
        <f>SUBTOTAL(9,D3291:D3292)</f>
        <v>0</v>
      </c>
    </row>
    <row r="3294" hidden="1" customHeight="1" outlineLevel="2" spans="1:7">
      <c r="A3294" s="27">
        <v>45527</v>
      </c>
      <c r="B3294" s="1" t="s">
        <v>2096</v>
      </c>
      <c r="C3294" s="1" t="s">
        <v>19</v>
      </c>
      <c r="D3294" s="1">
        <f>E3294-F3294</f>
        <v>80</v>
      </c>
      <c r="E3294" s="1">
        <v>80</v>
      </c>
      <c r="G3294" s="1" t="s">
        <v>61</v>
      </c>
    </row>
    <row r="3295" hidden="1" customHeight="1" outlineLevel="2" spans="1:10">
      <c r="A3295" s="27">
        <v>45527</v>
      </c>
      <c r="B3295" s="1" t="s">
        <v>2096</v>
      </c>
      <c r="C3295" s="1" t="s">
        <v>19</v>
      </c>
      <c r="D3295" s="1">
        <f>E3295-F3295</f>
        <v>-80</v>
      </c>
      <c r="F3295" s="1">
        <v>80</v>
      </c>
      <c r="H3295" s="1" t="s">
        <v>38</v>
      </c>
      <c r="I3295" s="1" t="s">
        <v>157</v>
      </c>
      <c r="J3295" s="1" t="s">
        <v>89</v>
      </c>
    </row>
    <row r="3296" customHeight="1" outlineLevel="1" collapsed="1" spans="1:4">
      <c r="A3296" s="27"/>
      <c r="B3296" s="28" t="s">
        <v>2097</v>
      </c>
      <c r="D3296" s="1">
        <f>SUBTOTAL(9,D3294:D3295)</f>
        <v>0</v>
      </c>
    </row>
    <row r="3297" hidden="1" customHeight="1" outlineLevel="2" spans="1:4">
      <c r="A3297" s="27">
        <v>45496</v>
      </c>
      <c r="B3297" s="1" t="s">
        <v>2098</v>
      </c>
      <c r="C3297" s="1" t="s">
        <v>19</v>
      </c>
      <c r="D3297" s="1">
        <v>14</v>
      </c>
    </row>
    <row r="3298" hidden="1" customHeight="1" outlineLevel="2" spans="1:4">
      <c r="A3298" s="27">
        <v>45496</v>
      </c>
      <c r="B3298" s="1" t="s">
        <v>2098</v>
      </c>
      <c r="C3298" s="1" t="s">
        <v>19</v>
      </c>
      <c r="D3298" s="1">
        <v>1</v>
      </c>
    </row>
    <row r="3299" hidden="1" customHeight="1" outlineLevel="2" spans="1:10">
      <c r="A3299" s="27">
        <v>45520</v>
      </c>
      <c r="B3299" s="1" t="s">
        <v>2098</v>
      </c>
      <c r="C3299" s="1" t="s">
        <v>19</v>
      </c>
      <c r="D3299" s="1">
        <f>E3299-F3299</f>
        <v>-1</v>
      </c>
      <c r="F3299" s="1">
        <v>1</v>
      </c>
      <c r="H3299" s="1" t="s">
        <v>62</v>
      </c>
      <c r="I3299" s="1" t="s">
        <v>88</v>
      </c>
      <c r="J3299" s="1" t="s">
        <v>89</v>
      </c>
    </row>
    <row r="3300" hidden="1" customHeight="1" outlineLevel="2" spans="1:10">
      <c r="A3300" s="27">
        <v>45576</v>
      </c>
      <c r="B3300" s="1" t="s">
        <v>2098</v>
      </c>
      <c r="C3300" s="1" t="s">
        <v>19</v>
      </c>
      <c r="D3300" s="1">
        <f>E3300-F3300</f>
        <v>-3</v>
      </c>
      <c r="F3300" s="1">
        <v>3</v>
      </c>
      <c r="H3300" s="1" t="s">
        <v>406</v>
      </c>
      <c r="I3300" s="1" t="s">
        <v>628</v>
      </c>
      <c r="J3300" s="1" t="s">
        <v>89</v>
      </c>
    </row>
    <row r="3301" hidden="1" customHeight="1" outlineLevel="2" spans="1:10">
      <c r="A3301" s="27">
        <v>45623</v>
      </c>
      <c r="B3301" s="1" t="s">
        <v>2098</v>
      </c>
      <c r="C3301" s="1" t="s">
        <v>19</v>
      </c>
      <c r="D3301" s="1">
        <f>E3301-F3301</f>
        <v>-4</v>
      </c>
      <c r="F3301" s="1">
        <v>4</v>
      </c>
      <c r="H3301" s="1" t="s">
        <v>156</v>
      </c>
      <c r="I3301" s="1" t="s">
        <v>157</v>
      </c>
      <c r="J3301" s="1" t="s">
        <v>89</v>
      </c>
    </row>
    <row r="3302" hidden="1" customHeight="1" outlineLevel="2" spans="1:10">
      <c r="A3302" s="27">
        <v>45636</v>
      </c>
      <c r="B3302" s="1" t="s">
        <v>2098</v>
      </c>
      <c r="C3302" s="1" t="s">
        <v>19</v>
      </c>
      <c r="D3302" s="1">
        <f>E3302-F3302</f>
        <v>-2</v>
      </c>
      <c r="F3302" s="1">
        <v>2</v>
      </c>
      <c r="H3302" s="1" t="s">
        <v>2003</v>
      </c>
      <c r="I3302" s="1" t="s">
        <v>628</v>
      </c>
      <c r="J3302" s="1" t="s">
        <v>89</v>
      </c>
    </row>
    <row r="3303" hidden="1" customHeight="1" outlineLevel="2" spans="1:10">
      <c r="A3303" s="27">
        <v>46017</v>
      </c>
      <c r="B3303" s="1" t="s">
        <v>2098</v>
      </c>
      <c r="C3303" s="1" t="s">
        <v>19</v>
      </c>
      <c r="D3303" s="1">
        <f>E3303-F3303</f>
        <v>-5</v>
      </c>
      <c r="F3303" s="1">
        <v>5</v>
      </c>
      <c r="H3303" s="1" t="s">
        <v>38</v>
      </c>
      <c r="I3303" s="1" t="s">
        <v>39</v>
      </c>
      <c r="J3303" s="1" t="s">
        <v>39</v>
      </c>
    </row>
    <row r="3304" customHeight="1" outlineLevel="1" collapsed="1" spans="1:4">
      <c r="A3304" s="27"/>
      <c r="B3304" s="28" t="s">
        <v>2099</v>
      </c>
      <c r="D3304" s="1">
        <f>SUBTOTAL(9,D3297:D3303)</f>
        <v>0</v>
      </c>
    </row>
    <row r="3305" hidden="1" customHeight="1" outlineLevel="2" spans="1:4">
      <c r="A3305" s="27">
        <v>45496</v>
      </c>
      <c r="B3305" s="1" t="s">
        <v>2100</v>
      </c>
      <c r="C3305" s="1" t="s">
        <v>19</v>
      </c>
      <c r="D3305" s="1">
        <v>1</v>
      </c>
    </row>
    <row r="3306" hidden="1" customHeight="1" outlineLevel="2" spans="1:10">
      <c r="A3306" s="27">
        <v>45576</v>
      </c>
      <c r="B3306" s="1" t="s">
        <v>2100</v>
      </c>
      <c r="C3306" s="1" t="s">
        <v>19</v>
      </c>
      <c r="D3306" s="1">
        <f>E3306-F3306</f>
        <v>-1</v>
      </c>
      <c r="F3306" s="1">
        <v>1</v>
      </c>
      <c r="H3306" s="1" t="s">
        <v>156</v>
      </c>
      <c r="I3306" s="1" t="s">
        <v>157</v>
      </c>
      <c r="J3306" s="1" t="s">
        <v>89</v>
      </c>
    </row>
    <row r="3307" customHeight="1" outlineLevel="1" collapsed="1" spans="1:4">
      <c r="A3307" s="27"/>
      <c r="B3307" s="28" t="s">
        <v>2101</v>
      </c>
      <c r="D3307" s="1">
        <f>SUBTOTAL(9,D3305:D3306)</f>
        <v>0</v>
      </c>
    </row>
    <row r="3308" hidden="1" customHeight="1" outlineLevel="2" spans="1:7">
      <c r="A3308" s="27">
        <v>45540</v>
      </c>
      <c r="B3308" s="1" t="s">
        <v>2102</v>
      </c>
      <c r="C3308" s="1" t="s">
        <v>19</v>
      </c>
      <c r="D3308" s="1">
        <f>E3308-F3308</f>
        <v>3</v>
      </c>
      <c r="E3308" s="1">
        <v>3</v>
      </c>
      <c r="G3308" s="1" t="s">
        <v>61</v>
      </c>
    </row>
    <row r="3309" hidden="1" customHeight="1" outlineLevel="2" spans="1:10">
      <c r="A3309" s="27">
        <v>45544</v>
      </c>
      <c r="B3309" s="1" t="s">
        <v>2102</v>
      </c>
      <c r="C3309" s="1" t="s">
        <v>779</v>
      </c>
      <c r="D3309" s="1">
        <f>E3309-F3309</f>
        <v>-3</v>
      </c>
      <c r="F3309" s="1">
        <v>3</v>
      </c>
      <c r="H3309" s="1" t="s">
        <v>62</v>
      </c>
      <c r="I3309" s="1" t="s">
        <v>88</v>
      </c>
      <c r="J3309" s="1" t="s">
        <v>89</v>
      </c>
    </row>
    <row r="3310" customHeight="1" outlineLevel="1" collapsed="1" spans="1:4">
      <c r="A3310" s="27"/>
      <c r="B3310" s="28" t="s">
        <v>2103</v>
      </c>
      <c r="D3310" s="1">
        <f>SUBTOTAL(9,D3308:D3309)</f>
        <v>0</v>
      </c>
    </row>
    <row r="3311" hidden="1" customHeight="1" outlineLevel="2" spans="1:7">
      <c r="A3311" s="27">
        <v>45540</v>
      </c>
      <c r="B3311" s="1" t="s">
        <v>2104</v>
      </c>
      <c r="C3311" s="1" t="s">
        <v>19</v>
      </c>
      <c r="D3311" s="1">
        <f>E3311-F3311</f>
        <v>3</v>
      </c>
      <c r="E3311" s="1">
        <v>3</v>
      </c>
      <c r="G3311" s="1" t="s">
        <v>61</v>
      </c>
    </row>
    <row r="3312" hidden="1" customHeight="1" outlineLevel="2" spans="1:10">
      <c r="A3312" s="27">
        <v>45544</v>
      </c>
      <c r="B3312" s="1" t="s">
        <v>2104</v>
      </c>
      <c r="C3312" s="1" t="s">
        <v>779</v>
      </c>
      <c r="D3312" s="1">
        <f>E3312-F3312</f>
        <v>-3</v>
      </c>
      <c r="F3312" s="1">
        <v>3</v>
      </c>
      <c r="H3312" s="1" t="s">
        <v>62</v>
      </c>
      <c r="I3312" s="1" t="s">
        <v>88</v>
      </c>
      <c r="J3312" s="1" t="s">
        <v>89</v>
      </c>
    </row>
    <row r="3313" hidden="1" customHeight="1" outlineLevel="2" spans="1:10">
      <c r="A3313" s="27">
        <v>45546</v>
      </c>
      <c r="B3313" s="1" t="s">
        <v>2104</v>
      </c>
      <c r="C3313" s="1" t="s">
        <v>19</v>
      </c>
      <c r="D3313" s="1">
        <f>E3313-F3313</f>
        <v>-80</v>
      </c>
      <c r="F3313" s="1">
        <v>80</v>
      </c>
      <c r="H3313" s="1" t="s">
        <v>62</v>
      </c>
      <c r="I3313" s="1" t="s">
        <v>88</v>
      </c>
      <c r="J3313" s="1" t="s">
        <v>89</v>
      </c>
    </row>
    <row r="3314" hidden="1" customHeight="1" outlineLevel="2" spans="1:7">
      <c r="A3314" s="27">
        <v>45544</v>
      </c>
      <c r="B3314" s="1" t="s">
        <v>2104</v>
      </c>
      <c r="C3314" s="1" t="s">
        <v>19</v>
      </c>
      <c r="D3314" s="1">
        <f>E3314-F3314</f>
        <v>80</v>
      </c>
      <c r="E3314" s="1">
        <v>80</v>
      </c>
      <c r="G3314" s="1" t="s">
        <v>61</v>
      </c>
    </row>
    <row r="3315" customHeight="1" outlineLevel="1" collapsed="1" spans="1:4">
      <c r="A3315" s="27"/>
      <c r="B3315" s="28" t="s">
        <v>2105</v>
      </c>
      <c r="D3315" s="1">
        <f>SUBTOTAL(9,D3311:D3314)</f>
        <v>0</v>
      </c>
    </row>
    <row r="3316" hidden="1" customHeight="1" outlineLevel="2" spans="1:4">
      <c r="A3316" s="27">
        <v>45496</v>
      </c>
      <c r="B3316" s="1" t="s">
        <v>2106</v>
      </c>
      <c r="C3316" s="1" t="s">
        <v>19</v>
      </c>
      <c r="D3316" s="1">
        <v>180</v>
      </c>
    </row>
    <row r="3317" hidden="1" customHeight="1" outlineLevel="2" spans="1:7">
      <c r="A3317" s="27">
        <v>45539</v>
      </c>
      <c r="B3317" s="1" t="s">
        <v>2106</v>
      </c>
      <c r="C3317" s="1" t="s">
        <v>19</v>
      </c>
      <c r="D3317" s="1">
        <f>E3317-F3317</f>
        <v>455</v>
      </c>
      <c r="E3317" s="1">
        <v>455</v>
      </c>
      <c r="G3317" s="1" t="s">
        <v>869</v>
      </c>
    </row>
    <row r="3318" hidden="1" customHeight="1" outlineLevel="2" spans="1:7">
      <c r="A3318" s="27">
        <v>45539</v>
      </c>
      <c r="B3318" s="1" t="s">
        <v>2106</v>
      </c>
      <c r="C3318" s="1" t="s">
        <v>19</v>
      </c>
      <c r="D3318" s="1">
        <f>E3318-F3318</f>
        <v>1</v>
      </c>
      <c r="E3318" s="1">
        <v>1</v>
      </c>
      <c r="G3318" s="1" t="s">
        <v>869</v>
      </c>
    </row>
    <row r="3319" hidden="1" customHeight="1" outlineLevel="2" spans="1:10">
      <c r="A3319" s="27">
        <v>45558</v>
      </c>
      <c r="B3319" s="1" t="s">
        <v>2106</v>
      </c>
      <c r="C3319" s="1" t="s">
        <v>19</v>
      </c>
      <c r="D3319" s="1">
        <f>E3319-F3319</f>
        <v>-455</v>
      </c>
      <c r="F3319" s="1">
        <v>455</v>
      </c>
      <c r="H3319" s="1" t="s">
        <v>14</v>
      </c>
      <c r="I3319" s="1" t="s">
        <v>21</v>
      </c>
      <c r="J3319" s="1" t="s">
        <v>16</v>
      </c>
    </row>
    <row r="3320" hidden="1" customHeight="1" outlineLevel="2" spans="1:10">
      <c r="A3320" s="27">
        <v>45558</v>
      </c>
      <c r="B3320" s="1" t="s">
        <v>2106</v>
      </c>
      <c r="C3320" s="1" t="s">
        <v>19</v>
      </c>
      <c r="D3320" s="1">
        <f>E3320-F3320</f>
        <v>-1</v>
      </c>
      <c r="F3320" s="1">
        <v>1</v>
      </c>
      <c r="H3320" s="1" t="s">
        <v>14</v>
      </c>
      <c r="I3320" s="1" t="s">
        <v>21</v>
      </c>
      <c r="J3320" s="1" t="s">
        <v>16</v>
      </c>
    </row>
    <row r="3321" customHeight="1" outlineLevel="1" collapsed="1" spans="1:4">
      <c r="A3321" s="27"/>
      <c r="B3321" s="28" t="s">
        <v>2107</v>
      </c>
      <c r="D3321" s="1">
        <f>SUBTOTAL(9,D3316:D3320)</f>
        <v>180</v>
      </c>
    </row>
    <row r="3322" hidden="1" customHeight="1" outlineLevel="2" spans="1:4">
      <c r="A3322" s="27">
        <v>45496</v>
      </c>
      <c r="B3322" s="1" t="s">
        <v>2108</v>
      </c>
      <c r="C3322" s="1" t="s">
        <v>19</v>
      </c>
      <c r="D3322" s="1">
        <v>153</v>
      </c>
    </row>
    <row r="3323" customHeight="1" outlineLevel="1" collapsed="1" spans="1:4">
      <c r="A3323" s="27"/>
      <c r="B3323" s="28" t="s">
        <v>2109</v>
      </c>
      <c r="D3323" s="1">
        <f>SUBTOTAL(9,D3322)</f>
        <v>153</v>
      </c>
    </row>
    <row r="3324" hidden="1" customHeight="1" outlineLevel="2" spans="1:4">
      <c r="A3324" s="27">
        <v>45496</v>
      </c>
      <c r="B3324" s="1" t="s">
        <v>2110</v>
      </c>
      <c r="C3324" s="1" t="s">
        <v>12</v>
      </c>
      <c r="D3324" s="1">
        <v>35</v>
      </c>
    </row>
    <row r="3325" hidden="1" customHeight="1" outlineLevel="2" spans="1:10">
      <c r="A3325" s="27">
        <v>45513</v>
      </c>
      <c r="B3325" s="1" t="s">
        <v>2110</v>
      </c>
      <c r="C3325" s="1" t="s">
        <v>19</v>
      </c>
      <c r="D3325" s="1">
        <f>E3325-F3325</f>
        <v>-2</v>
      </c>
      <c r="F3325" s="1">
        <v>2</v>
      </c>
      <c r="H3325" s="1" t="s">
        <v>732</v>
      </c>
      <c r="I3325" s="1" t="s">
        <v>515</v>
      </c>
      <c r="J3325" s="1" t="s">
        <v>516</v>
      </c>
    </row>
    <row r="3326" hidden="1" customHeight="1" outlineLevel="2" spans="1:10">
      <c r="A3326" s="27">
        <v>45520</v>
      </c>
      <c r="B3326" s="1" t="s">
        <v>2110</v>
      </c>
      <c r="C3326" s="1" t="s">
        <v>19</v>
      </c>
      <c r="D3326" s="1">
        <f>E3326-F3326</f>
        <v>-5</v>
      </c>
      <c r="F3326" s="1">
        <v>5</v>
      </c>
      <c r="H3326" s="1" t="s">
        <v>62</v>
      </c>
      <c r="I3326" s="1" t="s">
        <v>63</v>
      </c>
      <c r="J3326" s="1" t="s">
        <v>64</v>
      </c>
    </row>
    <row r="3327" hidden="1" customHeight="1" outlineLevel="2" spans="1:10">
      <c r="A3327" s="27">
        <v>45530</v>
      </c>
      <c r="B3327" s="1" t="s">
        <v>2110</v>
      </c>
      <c r="C3327" s="1" t="s">
        <v>19</v>
      </c>
      <c r="D3327" s="1">
        <f>E3327-F3327</f>
        <v>-2</v>
      </c>
      <c r="F3327" s="1">
        <v>2</v>
      </c>
      <c r="H3327" s="1" t="s">
        <v>732</v>
      </c>
      <c r="I3327" s="1" t="s">
        <v>63</v>
      </c>
      <c r="J3327" s="1" t="s">
        <v>64</v>
      </c>
    </row>
    <row r="3328" customHeight="1" outlineLevel="1" collapsed="1" spans="1:4">
      <c r="A3328" s="27"/>
      <c r="B3328" s="28" t="s">
        <v>2111</v>
      </c>
      <c r="D3328" s="1">
        <f>SUBTOTAL(9,D3324:D3327)</f>
        <v>26</v>
      </c>
    </row>
    <row r="3329" hidden="1" customHeight="1" outlineLevel="2" spans="1:7">
      <c r="A3329" s="27">
        <v>45631</v>
      </c>
      <c r="B3329" s="1" t="s">
        <v>2112</v>
      </c>
      <c r="C3329" s="1" t="s">
        <v>19</v>
      </c>
      <c r="D3329" s="1">
        <f>E3329-F3329</f>
        <v>50</v>
      </c>
      <c r="E3329" s="1">
        <v>50</v>
      </c>
      <c r="G3329" s="1" t="s">
        <v>928</v>
      </c>
    </row>
    <row r="3330" customHeight="1" outlineLevel="1" collapsed="1" spans="1:4">
      <c r="A3330" s="27"/>
      <c r="B3330" s="28" t="s">
        <v>2113</v>
      </c>
      <c r="D3330" s="1">
        <f>SUBTOTAL(9,D3329)</f>
        <v>50</v>
      </c>
    </row>
    <row r="3331" hidden="1" customHeight="1" outlineLevel="2" spans="1:10">
      <c r="A3331" s="27">
        <v>45505</v>
      </c>
      <c r="B3331" s="1" t="s">
        <v>2114</v>
      </c>
      <c r="C3331" s="1" t="s">
        <v>19</v>
      </c>
      <c r="D3331" s="1">
        <f>E3331-F3331</f>
        <v>-32</v>
      </c>
      <c r="F3331" s="1">
        <v>32</v>
      </c>
      <c r="H3331" s="1" t="s">
        <v>62</v>
      </c>
      <c r="I3331" s="1" t="s">
        <v>88</v>
      </c>
      <c r="J3331" s="1" t="s">
        <v>89</v>
      </c>
    </row>
    <row r="3332" hidden="1" customHeight="1" outlineLevel="2" spans="1:7">
      <c r="A3332" s="27">
        <v>45505</v>
      </c>
      <c r="B3332" s="1" t="s">
        <v>2114</v>
      </c>
      <c r="C3332" s="1" t="s">
        <v>19</v>
      </c>
      <c r="D3332" s="1">
        <f>E3332-F3332</f>
        <v>32</v>
      </c>
      <c r="E3332" s="1">
        <v>32</v>
      </c>
      <c r="G3332" s="1" t="s">
        <v>61</v>
      </c>
    </row>
    <row r="3333" customHeight="1" outlineLevel="1" collapsed="1" spans="1:4">
      <c r="A3333" s="27"/>
      <c r="B3333" s="28" t="s">
        <v>2115</v>
      </c>
      <c r="D3333" s="1">
        <f>SUBTOTAL(9,D3331:D3332)</f>
        <v>0</v>
      </c>
    </row>
    <row r="3334" hidden="1" customHeight="1" outlineLevel="2" spans="1:7">
      <c r="A3334" s="27">
        <v>45631</v>
      </c>
      <c r="B3334" s="1" t="s">
        <v>2116</v>
      </c>
      <c r="C3334" s="1" t="s">
        <v>19</v>
      </c>
      <c r="D3334" s="1">
        <f>E3334-F3334</f>
        <v>108</v>
      </c>
      <c r="E3334" s="1">
        <v>108</v>
      </c>
      <c r="G3334" s="1" t="s">
        <v>928</v>
      </c>
    </row>
    <row r="3335" customHeight="1" outlineLevel="1" collapsed="1" spans="1:4">
      <c r="A3335" s="27"/>
      <c r="B3335" s="28" t="s">
        <v>2117</v>
      </c>
      <c r="D3335" s="1">
        <f>SUBTOTAL(9,D3334)</f>
        <v>108</v>
      </c>
    </row>
    <row r="3336" hidden="1" customHeight="1" outlineLevel="2" spans="1:7">
      <c r="A3336" s="27">
        <v>45493</v>
      </c>
      <c r="B3336" s="1" t="s">
        <v>2118</v>
      </c>
      <c r="C3336" s="1" t="s">
        <v>19</v>
      </c>
      <c r="D3336" s="1">
        <f>E3336-F3336</f>
        <v>240</v>
      </c>
      <c r="E3336" s="1">
        <v>240</v>
      </c>
      <c r="G3336" s="1" t="s">
        <v>61</v>
      </c>
    </row>
    <row r="3337" hidden="1" customHeight="1" outlineLevel="2" spans="1:10">
      <c r="A3337" s="27">
        <v>45493</v>
      </c>
      <c r="B3337" s="1" t="s">
        <v>2118</v>
      </c>
      <c r="C3337" s="1" t="s">
        <v>19</v>
      </c>
      <c r="D3337" s="1">
        <f>E3337-F3337</f>
        <v>-240</v>
      </c>
      <c r="F3337" s="1">
        <v>240</v>
      </c>
      <c r="H3337" s="1" t="s">
        <v>62</v>
      </c>
      <c r="I3337" s="1" t="s">
        <v>88</v>
      </c>
      <c r="J3337" s="1" t="s">
        <v>890</v>
      </c>
    </row>
    <row r="3338" hidden="1" customHeight="1" outlineLevel="2" spans="1:10">
      <c r="A3338" s="27">
        <v>45498</v>
      </c>
      <c r="B3338" s="1" t="s">
        <v>2118</v>
      </c>
      <c r="C3338" s="1" t="s">
        <v>19</v>
      </c>
      <c r="D3338" s="1">
        <f>E3338-F3338</f>
        <v>-50</v>
      </c>
      <c r="F3338" s="1">
        <v>50</v>
      </c>
      <c r="H3338" s="1" t="s">
        <v>62</v>
      </c>
      <c r="I3338" s="1" t="s">
        <v>88</v>
      </c>
      <c r="J3338" s="1" t="s">
        <v>89</v>
      </c>
    </row>
    <row r="3339" hidden="1" customHeight="1" outlineLevel="2" spans="1:7">
      <c r="A3339" s="27">
        <v>45497</v>
      </c>
      <c r="B3339" s="1" t="s">
        <v>2118</v>
      </c>
      <c r="C3339" s="1" t="s">
        <v>19</v>
      </c>
      <c r="D3339" s="1">
        <f>E3339-F3339</f>
        <v>50</v>
      </c>
      <c r="E3339" s="1">
        <v>50</v>
      </c>
      <c r="G3339" s="1" t="s">
        <v>61</v>
      </c>
    </row>
    <row r="3340" customHeight="1" outlineLevel="1" collapsed="1" spans="1:4">
      <c r="A3340" s="27"/>
      <c r="B3340" s="28" t="s">
        <v>2119</v>
      </c>
      <c r="D3340" s="1">
        <f>SUBTOTAL(9,D3336:D3339)</f>
        <v>0</v>
      </c>
    </row>
    <row r="3341" hidden="1" customHeight="1" outlineLevel="2" spans="1:7">
      <c r="A3341" s="27">
        <v>45631</v>
      </c>
      <c r="B3341" s="1" t="s">
        <v>2120</v>
      </c>
      <c r="C3341" s="1" t="s">
        <v>19</v>
      </c>
      <c r="D3341" s="1">
        <f>E3341-F3341</f>
        <v>8</v>
      </c>
      <c r="E3341" s="1">
        <v>8</v>
      </c>
      <c r="G3341" s="1" t="s">
        <v>928</v>
      </c>
    </row>
    <row r="3342" customHeight="1" outlineLevel="1" collapsed="1" spans="1:4">
      <c r="A3342" s="27"/>
      <c r="B3342" s="28" t="s">
        <v>2121</v>
      </c>
      <c r="D3342" s="1">
        <f>SUBTOTAL(9,D3341)</f>
        <v>8</v>
      </c>
    </row>
    <row r="3343" hidden="1" customHeight="1" outlineLevel="2" spans="1:10">
      <c r="A3343" s="27">
        <v>45498</v>
      </c>
      <c r="B3343" s="1" t="s">
        <v>2122</v>
      </c>
      <c r="C3343" s="1" t="s">
        <v>19</v>
      </c>
      <c r="D3343" s="1">
        <f>E3343-F3343</f>
        <v>-144</v>
      </c>
      <c r="F3343" s="1">
        <v>144</v>
      </c>
      <c r="H3343" s="1" t="s">
        <v>62</v>
      </c>
      <c r="I3343" s="1" t="s">
        <v>88</v>
      </c>
      <c r="J3343" s="1" t="s">
        <v>89</v>
      </c>
    </row>
    <row r="3344" hidden="1" customHeight="1" outlineLevel="2" spans="1:7">
      <c r="A3344" s="27">
        <v>45497</v>
      </c>
      <c r="B3344" s="1" t="s">
        <v>2122</v>
      </c>
      <c r="C3344" s="1" t="s">
        <v>19</v>
      </c>
      <c r="D3344" s="1">
        <f>E3344-F3344</f>
        <v>144</v>
      </c>
      <c r="E3344" s="1">
        <v>144</v>
      </c>
      <c r="G3344" s="1" t="s">
        <v>61</v>
      </c>
    </row>
    <row r="3345" hidden="1" customHeight="1" outlineLevel="2" spans="1:7">
      <c r="A3345" s="27">
        <v>45631</v>
      </c>
      <c r="B3345" s="1" t="s">
        <v>2122</v>
      </c>
      <c r="C3345" s="1" t="s">
        <v>19</v>
      </c>
      <c r="D3345" s="1">
        <f>E3345-F3345</f>
        <v>28</v>
      </c>
      <c r="E3345" s="1">
        <v>28</v>
      </c>
      <c r="G3345" s="1" t="s">
        <v>928</v>
      </c>
    </row>
    <row r="3346" customHeight="1" outlineLevel="1" collapsed="1" spans="1:4">
      <c r="A3346" s="27"/>
      <c r="B3346" s="28" t="s">
        <v>2123</v>
      </c>
      <c r="D3346" s="1">
        <f>SUBTOTAL(9,D3343:D3345)</f>
        <v>28</v>
      </c>
    </row>
    <row r="3347" hidden="1" customHeight="1" outlineLevel="2" spans="1:7">
      <c r="A3347" s="27">
        <v>45631</v>
      </c>
      <c r="B3347" s="1" t="s">
        <v>2124</v>
      </c>
      <c r="C3347" s="1" t="s">
        <v>19</v>
      </c>
      <c r="D3347" s="1">
        <f>E3347-F3347</f>
        <v>20</v>
      </c>
      <c r="E3347" s="1">
        <v>20</v>
      </c>
      <c r="G3347" s="1" t="s">
        <v>928</v>
      </c>
    </row>
    <row r="3348" customHeight="1" outlineLevel="1" collapsed="1" spans="1:4">
      <c r="A3348" s="27"/>
      <c r="B3348" s="28" t="s">
        <v>2125</v>
      </c>
      <c r="D3348" s="1">
        <f>SUBTOTAL(9,D3347)</f>
        <v>20</v>
      </c>
    </row>
    <row r="3349" hidden="1" customHeight="1" outlineLevel="2" spans="1:7">
      <c r="A3349" s="27">
        <v>45631</v>
      </c>
      <c r="B3349" s="1" t="s">
        <v>2126</v>
      </c>
      <c r="C3349" s="1" t="s">
        <v>19</v>
      </c>
      <c r="D3349" s="1">
        <f>E3349-F3349</f>
        <v>50</v>
      </c>
      <c r="E3349" s="1">
        <v>50</v>
      </c>
      <c r="G3349" s="1" t="s">
        <v>928</v>
      </c>
    </row>
    <row r="3350" customHeight="1" outlineLevel="1" collapsed="1" spans="1:4">
      <c r="A3350" s="27"/>
      <c r="B3350" s="28" t="s">
        <v>2127</v>
      </c>
      <c r="D3350" s="1">
        <f>SUBTOTAL(9,D3349)</f>
        <v>50</v>
      </c>
    </row>
    <row r="3351" hidden="1" customHeight="1" outlineLevel="2" spans="1:7">
      <c r="A3351" s="27">
        <v>45631</v>
      </c>
      <c r="B3351" s="1" t="s">
        <v>2128</v>
      </c>
      <c r="C3351" s="1" t="s">
        <v>19</v>
      </c>
      <c r="D3351" s="1">
        <f>E3351-F3351</f>
        <v>16</v>
      </c>
      <c r="E3351" s="1">
        <v>16</v>
      </c>
      <c r="G3351" s="1" t="s">
        <v>928</v>
      </c>
    </row>
    <row r="3352" customHeight="1" outlineLevel="1" collapsed="1" spans="1:4">
      <c r="A3352" s="27"/>
      <c r="B3352" s="28" t="s">
        <v>2129</v>
      </c>
      <c r="D3352" s="1">
        <f>SUBTOTAL(9,D3351)</f>
        <v>16</v>
      </c>
    </row>
    <row r="3353" hidden="1" customHeight="1" outlineLevel="2" spans="1:7">
      <c r="A3353" s="27">
        <v>45631</v>
      </c>
      <c r="B3353" s="1" t="s">
        <v>2130</v>
      </c>
      <c r="C3353" s="1" t="s">
        <v>19</v>
      </c>
      <c r="D3353" s="1">
        <f>E3353-F3353</f>
        <v>10</v>
      </c>
      <c r="E3353" s="1">
        <v>10</v>
      </c>
      <c r="G3353" s="1" t="s">
        <v>928</v>
      </c>
    </row>
    <row r="3354" customHeight="1" outlineLevel="1" collapsed="1" spans="1:4">
      <c r="A3354" s="27"/>
      <c r="B3354" s="28" t="s">
        <v>2131</v>
      </c>
      <c r="D3354" s="1">
        <f>SUBTOTAL(9,D3353)</f>
        <v>10</v>
      </c>
    </row>
    <row r="3355" hidden="1" customHeight="1" outlineLevel="2" spans="1:4">
      <c r="A3355" s="27">
        <v>45496</v>
      </c>
      <c r="B3355" s="1" t="s">
        <v>2132</v>
      </c>
      <c r="C3355" s="1" t="s">
        <v>28</v>
      </c>
      <c r="D3355" s="1">
        <v>212</v>
      </c>
    </row>
    <row r="3356" customHeight="1" outlineLevel="1" collapsed="1" spans="1:4">
      <c r="A3356" s="27"/>
      <c r="B3356" s="28" t="s">
        <v>2133</v>
      </c>
      <c r="D3356" s="1">
        <f>SUBTOTAL(9,D3355)</f>
        <v>212</v>
      </c>
    </row>
    <row r="3357" hidden="1" customHeight="1" outlineLevel="2" spans="1:4">
      <c r="A3357" s="27">
        <v>45496</v>
      </c>
      <c r="B3357" s="1" t="s">
        <v>2134</v>
      </c>
      <c r="C3357" s="1" t="s">
        <v>28</v>
      </c>
      <c r="D3357" s="1">
        <v>300</v>
      </c>
    </row>
    <row r="3358" hidden="1" customHeight="1" outlineLevel="2" spans="1:4">
      <c r="A3358" s="27">
        <v>45496</v>
      </c>
      <c r="B3358" s="1" t="s">
        <v>2134</v>
      </c>
      <c r="C3358" s="1" t="s">
        <v>28</v>
      </c>
      <c r="D3358" s="1">
        <v>2000</v>
      </c>
    </row>
    <row r="3359" hidden="1" customHeight="1" outlineLevel="2" spans="1:4">
      <c r="A3359" s="27">
        <v>45496</v>
      </c>
      <c r="B3359" s="1" t="s">
        <v>2134</v>
      </c>
      <c r="C3359" s="1" t="s">
        <v>28</v>
      </c>
      <c r="D3359" s="1">
        <v>2763</v>
      </c>
    </row>
    <row r="3360" hidden="1" customHeight="1" outlineLevel="2" spans="1:4">
      <c r="A3360" s="27">
        <v>45496</v>
      </c>
      <c r="B3360" s="1" t="s">
        <v>2134</v>
      </c>
      <c r="C3360" s="1" t="s">
        <v>28</v>
      </c>
      <c r="D3360" s="1">
        <v>300</v>
      </c>
    </row>
    <row r="3361" hidden="1" customHeight="1" outlineLevel="2" spans="1:10">
      <c r="A3361" s="27">
        <v>45492</v>
      </c>
      <c r="B3361" s="1" t="s">
        <v>2134</v>
      </c>
      <c r="C3361" s="1" t="s">
        <v>28</v>
      </c>
      <c r="D3361" s="1">
        <f t="shared" ref="D3361:D3367" si="42">E3361-F3361</f>
        <v>-1000</v>
      </c>
      <c r="F3361" s="1">
        <v>1000</v>
      </c>
      <c r="H3361" s="1" t="s">
        <v>62</v>
      </c>
      <c r="I3361" s="1" t="s">
        <v>88</v>
      </c>
      <c r="J3361" s="1" t="s">
        <v>1200</v>
      </c>
    </row>
    <row r="3362" hidden="1" customHeight="1" outlineLevel="2" spans="1:10">
      <c r="A3362" s="27">
        <v>45524</v>
      </c>
      <c r="B3362" s="1" t="s">
        <v>2134</v>
      </c>
      <c r="C3362" s="1" t="s">
        <v>28</v>
      </c>
      <c r="D3362" s="1">
        <f t="shared" si="42"/>
        <v>-1000</v>
      </c>
      <c r="F3362" s="1">
        <v>1000</v>
      </c>
      <c r="H3362" s="1" t="s">
        <v>62</v>
      </c>
      <c r="I3362" s="1" t="s">
        <v>88</v>
      </c>
      <c r="J3362" s="1" t="s">
        <v>89</v>
      </c>
    </row>
    <row r="3363" hidden="1" customHeight="1" outlineLevel="2" spans="1:10">
      <c r="A3363" s="27">
        <v>45537</v>
      </c>
      <c r="B3363" s="1" t="s">
        <v>2134</v>
      </c>
      <c r="C3363" s="1" t="s">
        <v>28</v>
      </c>
      <c r="D3363" s="1">
        <f t="shared" si="42"/>
        <v>-20</v>
      </c>
      <c r="F3363" s="1">
        <v>20</v>
      </c>
      <c r="H3363" s="1" t="s">
        <v>62</v>
      </c>
      <c r="I3363" s="1" t="s">
        <v>88</v>
      </c>
      <c r="J3363" s="1" t="s">
        <v>89</v>
      </c>
    </row>
    <row r="3364" hidden="1" customHeight="1" outlineLevel="2" spans="1:10">
      <c r="A3364" s="27">
        <v>45535</v>
      </c>
      <c r="B3364" s="1" t="s">
        <v>2134</v>
      </c>
      <c r="C3364" s="1" t="s">
        <v>28</v>
      </c>
      <c r="D3364" s="1">
        <f t="shared" si="42"/>
        <v>-25</v>
      </c>
      <c r="F3364" s="1">
        <v>25</v>
      </c>
      <c r="H3364" s="1" t="s">
        <v>732</v>
      </c>
      <c r="I3364" s="1" t="s">
        <v>92</v>
      </c>
      <c r="J3364" s="1" t="s">
        <v>740</v>
      </c>
    </row>
    <row r="3365" hidden="1" customHeight="1" outlineLevel="2" spans="1:10">
      <c r="A3365" s="27">
        <v>45541</v>
      </c>
      <c r="B3365" s="1" t="s">
        <v>2134</v>
      </c>
      <c r="C3365" s="1" t="s">
        <v>28</v>
      </c>
      <c r="D3365" s="1">
        <f t="shared" si="42"/>
        <v>-150</v>
      </c>
      <c r="F3365" s="1">
        <v>150</v>
      </c>
      <c r="H3365" s="1" t="s">
        <v>732</v>
      </c>
      <c r="I3365" s="1" t="s">
        <v>63</v>
      </c>
      <c r="J3365" s="1" t="s">
        <v>856</v>
      </c>
    </row>
    <row r="3366" hidden="1" customHeight="1" outlineLevel="2" spans="1:10">
      <c r="A3366" s="27">
        <v>45559</v>
      </c>
      <c r="B3366" s="1" t="s">
        <v>2134</v>
      </c>
      <c r="C3366" s="1" t="s">
        <v>28</v>
      </c>
      <c r="D3366" s="1">
        <f t="shared" si="42"/>
        <v>-2868</v>
      </c>
      <c r="F3366" s="1">
        <v>2868</v>
      </c>
      <c r="H3366" s="1" t="s">
        <v>62</v>
      </c>
      <c r="I3366" s="1" t="s">
        <v>88</v>
      </c>
      <c r="J3366" s="1" t="s">
        <v>89</v>
      </c>
    </row>
    <row r="3367" hidden="1" customHeight="1" outlineLevel="2" spans="1:10">
      <c r="A3367" s="27">
        <v>46022</v>
      </c>
      <c r="B3367" s="1" t="s">
        <v>2134</v>
      </c>
      <c r="C3367" s="1" t="s">
        <v>28</v>
      </c>
      <c r="D3367" s="1">
        <f t="shared" si="42"/>
        <v>-300</v>
      </c>
      <c r="F3367" s="1">
        <v>300</v>
      </c>
      <c r="H3367" s="1" t="s">
        <v>38</v>
      </c>
      <c r="I3367" s="1" t="s">
        <v>39</v>
      </c>
      <c r="J3367" s="1" t="s">
        <v>39</v>
      </c>
    </row>
    <row r="3368" customHeight="1" outlineLevel="1" collapsed="1" spans="1:4">
      <c r="A3368" s="27"/>
      <c r="B3368" s="28" t="s">
        <v>2135</v>
      </c>
      <c r="D3368" s="1">
        <f>SUBTOTAL(9,D3357:D3367)</f>
        <v>0</v>
      </c>
    </row>
    <row r="3369" hidden="1" customHeight="1" outlineLevel="2" spans="1:4">
      <c r="A3369" s="27">
        <v>45496</v>
      </c>
      <c r="B3369" s="1" t="s">
        <v>2136</v>
      </c>
      <c r="C3369" s="1" t="s">
        <v>28</v>
      </c>
      <c r="D3369" s="1">
        <v>167</v>
      </c>
    </row>
    <row r="3370" customHeight="1" outlineLevel="1" collapsed="1" spans="1:4">
      <c r="A3370" s="27"/>
      <c r="B3370" s="28" t="s">
        <v>2137</v>
      </c>
      <c r="D3370" s="1">
        <f>SUBTOTAL(9,D3369)</f>
        <v>167</v>
      </c>
    </row>
    <row r="3371" hidden="1" customHeight="1" outlineLevel="2" spans="1:4">
      <c r="A3371" s="27">
        <v>45496</v>
      </c>
      <c r="B3371" s="1" t="s">
        <v>2138</v>
      </c>
      <c r="C3371" s="1" t="s">
        <v>28</v>
      </c>
      <c r="D3371" s="1">
        <v>97</v>
      </c>
    </row>
    <row r="3372" hidden="1" customHeight="1" outlineLevel="2" spans="1:4">
      <c r="A3372" s="27">
        <v>45496</v>
      </c>
      <c r="B3372" s="1" t="s">
        <v>2138</v>
      </c>
      <c r="C3372" s="1" t="s">
        <v>28</v>
      </c>
      <c r="D3372" s="1">
        <v>3</v>
      </c>
    </row>
    <row r="3373" hidden="1" customHeight="1" outlineLevel="2" spans="1:10">
      <c r="A3373" s="27">
        <v>45496</v>
      </c>
      <c r="B3373" s="1" t="s">
        <v>2138</v>
      </c>
      <c r="C3373" s="1" t="s">
        <v>28</v>
      </c>
      <c r="D3373" s="1">
        <f>E3373-F3373</f>
        <v>-97</v>
      </c>
      <c r="F3373" s="1">
        <v>97</v>
      </c>
      <c r="H3373" s="1" t="s">
        <v>62</v>
      </c>
      <c r="I3373" s="1" t="s">
        <v>88</v>
      </c>
      <c r="J3373" s="1" t="s">
        <v>890</v>
      </c>
    </row>
    <row r="3374" hidden="1" customHeight="1" outlineLevel="2" spans="1:10">
      <c r="A3374" s="27">
        <v>45502</v>
      </c>
      <c r="B3374" s="1" t="s">
        <v>2138</v>
      </c>
      <c r="C3374" s="1" t="s">
        <v>28</v>
      </c>
      <c r="D3374" s="1">
        <f>E3374-F3374</f>
        <v>-3</v>
      </c>
      <c r="F3374" s="1">
        <v>3</v>
      </c>
      <c r="H3374" s="1" t="s">
        <v>62</v>
      </c>
      <c r="I3374" s="1" t="s">
        <v>730</v>
      </c>
      <c r="J3374" s="1" t="s">
        <v>731</v>
      </c>
    </row>
    <row r="3375" customHeight="1" outlineLevel="1" collapsed="1" spans="1:4">
      <c r="A3375" s="27"/>
      <c r="B3375" s="28" t="s">
        <v>2139</v>
      </c>
      <c r="D3375" s="1">
        <f>SUBTOTAL(9,D3371:D3374)</f>
        <v>0</v>
      </c>
    </row>
    <row r="3376" hidden="1" customHeight="1" outlineLevel="2" spans="1:4">
      <c r="A3376" s="27">
        <v>45496</v>
      </c>
      <c r="B3376" s="1" t="s">
        <v>2140</v>
      </c>
      <c r="C3376" s="1" t="s">
        <v>28</v>
      </c>
      <c r="D3376" s="1">
        <v>55</v>
      </c>
    </row>
    <row r="3377" customHeight="1" outlineLevel="1" collapsed="1" spans="1:4">
      <c r="A3377" s="27"/>
      <c r="B3377" s="28" t="s">
        <v>2141</v>
      </c>
      <c r="D3377" s="1">
        <f>SUBTOTAL(9,D3376)</f>
        <v>55</v>
      </c>
    </row>
    <row r="3378" hidden="1" customHeight="1" outlineLevel="2" spans="1:4">
      <c r="A3378" s="27">
        <v>45496</v>
      </c>
      <c r="B3378" s="1" t="s">
        <v>2142</v>
      </c>
      <c r="C3378" s="1" t="s">
        <v>28</v>
      </c>
      <c r="D3378" s="1">
        <v>28</v>
      </c>
    </row>
    <row r="3379" hidden="1" customHeight="1" outlineLevel="2" spans="1:10">
      <c r="A3379" s="27">
        <v>45531</v>
      </c>
      <c r="B3379" s="1" t="s">
        <v>2142</v>
      </c>
      <c r="C3379" s="1" t="s">
        <v>28</v>
      </c>
      <c r="D3379" s="1">
        <f>E3379-F3379</f>
        <v>-28</v>
      </c>
      <c r="F3379" s="1">
        <v>28</v>
      </c>
      <c r="H3379" s="1" t="s">
        <v>62</v>
      </c>
      <c r="I3379" s="1" t="s">
        <v>88</v>
      </c>
      <c r="J3379" s="1" t="s">
        <v>89</v>
      </c>
    </row>
    <row r="3380" customHeight="1" outlineLevel="1" collapsed="1" spans="1:4">
      <c r="A3380" s="27"/>
      <c r="B3380" s="28" t="s">
        <v>2143</v>
      </c>
      <c r="D3380" s="1">
        <f>SUBTOTAL(9,D3378:D3379)</f>
        <v>0</v>
      </c>
    </row>
    <row r="3381" hidden="1" customHeight="1" outlineLevel="2" spans="1:4">
      <c r="A3381" s="27">
        <v>45496</v>
      </c>
      <c r="B3381" s="1" t="s">
        <v>2144</v>
      </c>
      <c r="C3381" s="1" t="s">
        <v>28</v>
      </c>
      <c r="D3381" s="1">
        <v>34</v>
      </c>
    </row>
    <row r="3382" hidden="1" customHeight="1" outlineLevel="2" spans="1:10">
      <c r="A3382" s="27">
        <v>45636</v>
      </c>
      <c r="B3382" s="1" t="s">
        <v>2144</v>
      </c>
      <c r="C3382" s="1" t="s">
        <v>28</v>
      </c>
      <c r="D3382" s="1">
        <f>E3382-F3382</f>
        <v>-34</v>
      </c>
      <c r="F3382" s="1">
        <v>34</v>
      </c>
      <c r="H3382" s="1" t="s">
        <v>158</v>
      </c>
      <c r="I3382" s="1" t="s">
        <v>157</v>
      </c>
      <c r="J3382" s="1" t="s">
        <v>89</v>
      </c>
    </row>
    <row r="3383" customHeight="1" outlineLevel="1" collapsed="1" spans="1:4">
      <c r="A3383" s="27"/>
      <c r="B3383" s="28" t="s">
        <v>2145</v>
      </c>
      <c r="D3383" s="1">
        <f>SUBTOTAL(9,D3381:D3382)</f>
        <v>0</v>
      </c>
    </row>
    <row r="3384" hidden="1" customHeight="1" outlineLevel="2" spans="1:4">
      <c r="A3384" s="27">
        <v>45496</v>
      </c>
      <c r="B3384" s="1" t="s">
        <v>2146</v>
      </c>
      <c r="C3384" s="1" t="s">
        <v>28</v>
      </c>
      <c r="D3384" s="1">
        <v>18</v>
      </c>
    </row>
    <row r="3385" hidden="1" customHeight="1" outlineLevel="2" spans="1:4">
      <c r="A3385" s="27">
        <v>45496</v>
      </c>
      <c r="B3385" s="1" t="s">
        <v>2146</v>
      </c>
      <c r="C3385" s="1" t="s">
        <v>28</v>
      </c>
      <c r="D3385" s="1">
        <v>2290</v>
      </c>
    </row>
    <row r="3386" hidden="1" customHeight="1" outlineLevel="2" spans="1:4">
      <c r="A3386" s="27">
        <v>45496</v>
      </c>
      <c r="B3386" s="1" t="s">
        <v>2146</v>
      </c>
      <c r="C3386" s="1" t="s">
        <v>28</v>
      </c>
      <c r="D3386" s="1">
        <v>50</v>
      </c>
    </row>
    <row r="3387" hidden="1" customHeight="1" outlineLevel="2" spans="1:10">
      <c r="A3387" s="27">
        <v>45520</v>
      </c>
      <c r="B3387" s="1" t="s">
        <v>2146</v>
      </c>
      <c r="C3387" s="1" t="s">
        <v>28</v>
      </c>
      <c r="D3387" s="1">
        <f t="shared" ref="D3387:D3398" si="43">E3387-F3387</f>
        <v>-20</v>
      </c>
      <c r="F3387" s="1">
        <v>20</v>
      </c>
      <c r="H3387" s="1" t="s">
        <v>62</v>
      </c>
      <c r="I3387" s="1" t="s">
        <v>88</v>
      </c>
      <c r="J3387" s="1" t="s">
        <v>89</v>
      </c>
    </row>
    <row r="3388" hidden="1" customHeight="1" outlineLevel="2" spans="1:10">
      <c r="A3388" s="27">
        <v>45530</v>
      </c>
      <c r="B3388" s="1" t="s">
        <v>2146</v>
      </c>
      <c r="C3388" s="1" t="s">
        <v>28</v>
      </c>
      <c r="D3388" s="1">
        <f t="shared" si="43"/>
        <v>-214</v>
      </c>
      <c r="F3388" s="1">
        <v>214</v>
      </c>
      <c r="H3388" s="1" t="s">
        <v>732</v>
      </c>
      <c r="I3388" s="1" t="s">
        <v>63</v>
      </c>
      <c r="J3388" s="1" t="s">
        <v>64</v>
      </c>
    </row>
    <row r="3389" hidden="1" customHeight="1" outlineLevel="2" spans="1:10">
      <c r="A3389" s="27">
        <v>45530</v>
      </c>
      <c r="B3389" s="1" t="s">
        <v>2146</v>
      </c>
      <c r="C3389" s="1" t="s">
        <v>28</v>
      </c>
      <c r="D3389" s="1">
        <f t="shared" si="43"/>
        <v>-32</v>
      </c>
      <c r="F3389" s="1">
        <v>32</v>
      </c>
      <c r="H3389" s="1" t="s">
        <v>62</v>
      </c>
      <c r="I3389" s="1" t="s">
        <v>88</v>
      </c>
      <c r="J3389" s="1" t="s">
        <v>89</v>
      </c>
    </row>
    <row r="3390" hidden="1" customHeight="1" outlineLevel="2" spans="1:10">
      <c r="A3390" s="27">
        <v>45528</v>
      </c>
      <c r="B3390" s="1" t="s">
        <v>2146</v>
      </c>
      <c r="C3390" s="1" t="s">
        <v>28</v>
      </c>
      <c r="D3390" s="1">
        <f t="shared" si="43"/>
        <v>-50</v>
      </c>
      <c r="F3390" s="1">
        <v>50</v>
      </c>
      <c r="H3390" s="1" t="s">
        <v>62</v>
      </c>
      <c r="I3390" s="1" t="s">
        <v>88</v>
      </c>
      <c r="J3390" s="1" t="s">
        <v>89</v>
      </c>
    </row>
    <row r="3391" hidden="1" customHeight="1" outlineLevel="2" spans="1:10">
      <c r="A3391" s="27">
        <v>45533</v>
      </c>
      <c r="B3391" s="1" t="s">
        <v>2146</v>
      </c>
      <c r="C3391" s="1" t="s">
        <v>28</v>
      </c>
      <c r="D3391" s="1">
        <f t="shared" si="43"/>
        <v>-100</v>
      </c>
      <c r="F3391" s="1">
        <v>100</v>
      </c>
      <c r="H3391" s="1" t="s">
        <v>62</v>
      </c>
      <c r="I3391" s="1" t="s">
        <v>88</v>
      </c>
      <c r="J3391" s="1" t="s">
        <v>89</v>
      </c>
    </row>
    <row r="3392" hidden="1" customHeight="1" outlineLevel="2" spans="1:10">
      <c r="A3392" s="27">
        <v>45536</v>
      </c>
      <c r="B3392" s="1" t="s">
        <v>2146</v>
      </c>
      <c r="C3392" s="1" t="s">
        <v>28</v>
      </c>
      <c r="D3392" s="1">
        <f t="shared" si="43"/>
        <v>-100</v>
      </c>
      <c r="F3392" s="1">
        <v>100</v>
      </c>
      <c r="H3392" s="1" t="s">
        <v>62</v>
      </c>
      <c r="I3392" s="1" t="s">
        <v>88</v>
      </c>
      <c r="J3392" s="1" t="s">
        <v>731</v>
      </c>
    </row>
    <row r="3393" hidden="1" customHeight="1" outlineLevel="2" spans="1:10">
      <c r="A3393" s="27">
        <v>45534</v>
      </c>
      <c r="B3393" s="1" t="s">
        <v>2146</v>
      </c>
      <c r="C3393" s="1" t="s">
        <v>28</v>
      </c>
      <c r="D3393" s="1">
        <f t="shared" si="43"/>
        <v>-220</v>
      </c>
      <c r="F3393" s="1">
        <v>220</v>
      </c>
      <c r="H3393" s="1" t="s">
        <v>62</v>
      </c>
      <c r="I3393" s="1" t="s">
        <v>88</v>
      </c>
      <c r="J3393" s="1" t="s">
        <v>89</v>
      </c>
    </row>
    <row r="3394" hidden="1" customHeight="1" outlineLevel="2" spans="1:10">
      <c r="A3394" s="27">
        <v>45537</v>
      </c>
      <c r="B3394" s="1" t="s">
        <v>2146</v>
      </c>
      <c r="C3394" s="1" t="s">
        <v>28</v>
      </c>
      <c r="D3394" s="1">
        <f t="shared" si="43"/>
        <v>-120</v>
      </c>
      <c r="F3394" s="1">
        <v>120</v>
      </c>
      <c r="H3394" s="1" t="s">
        <v>62</v>
      </c>
      <c r="I3394" s="1" t="s">
        <v>88</v>
      </c>
      <c r="J3394" s="1" t="s">
        <v>89</v>
      </c>
    </row>
    <row r="3395" hidden="1" customHeight="1" outlineLevel="2" spans="1:10">
      <c r="A3395" s="27">
        <v>45538</v>
      </c>
      <c r="B3395" s="1" t="s">
        <v>2146</v>
      </c>
      <c r="C3395" s="1" t="s">
        <v>28</v>
      </c>
      <c r="D3395" s="1">
        <f t="shared" si="43"/>
        <v>-1287</v>
      </c>
      <c r="F3395" s="1">
        <v>1287</v>
      </c>
      <c r="H3395" s="1" t="s">
        <v>62</v>
      </c>
      <c r="I3395" s="1" t="s">
        <v>88</v>
      </c>
      <c r="J3395" s="1" t="s">
        <v>89</v>
      </c>
    </row>
    <row r="3396" hidden="1" customHeight="1" outlineLevel="2" spans="1:10">
      <c r="A3396" s="27">
        <v>45540</v>
      </c>
      <c r="B3396" s="1" t="s">
        <v>2146</v>
      </c>
      <c r="C3396" s="1" t="s">
        <v>28</v>
      </c>
      <c r="D3396" s="1">
        <f t="shared" si="43"/>
        <v>-5</v>
      </c>
      <c r="F3396" s="1">
        <v>5</v>
      </c>
      <c r="H3396" s="1" t="s">
        <v>732</v>
      </c>
      <c r="I3396" s="1" t="s">
        <v>732</v>
      </c>
      <c r="J3396" s="1" t="s">
        <v>827</v>
      </c>
    </row>
    <row r="3397" hidden="1" customHeight="1" outlineLevel="2" spans="1:10">
      <c r="A3397" s="27">
        <v>45554</v>
      </c>
      <c r="B3397" s="1" t="s">
        <v>2146</v>
      </c>
      <c r="C3397" s="1" t="s">
        <v>28</v>
      </c>
      <c r="D3397" s="1">
        <f t="shared" si="43"/>
        <v>-160</v>
      </c>
      <c r="F3397" s="1">
        <v>160</v>
      </c>
      <c r="H3397" s="1" t="s">
        <v>406</v>
      </c>
      <c r="I3397" s="1" t="s">
        <v>154</v>
      </c>
      <c r="J3397" s="1" t="s">
        <v>89</v>
      </c>
    </row>
    <row r="3398" hidden="1" customHeight="1" outlineLevel="2" spans="1:10">
      <c r="A3398" s="27">
        <v>46022</v>
      </c>
      <c r="B3398" s="1" t="s">
        <v>2146</v>
      </c>
      <c r="C3398" s="1" t="s">
        <v>28</v>
      </c>
      <c r="D3398" s="1">
        <f t="shared" si="43"/>
        <v>-50</v>
      </c>
      <c r="F3398" s="1">
        <v>50</v>
      </c>
      <c r="H3398" s="1" t="s">
        <v>38</v>
      </c>
      <c r="I3398" s="1" t="s">
        <v>39</v>
      </c>
      <c r="J3398" s="1" t="s">
        <v>39</v>
      </c>
    </row>
    <row r="3399" customHeight="1" outlineLevel="1" collapsed="1" spans="1:4">
      <c r="A3399" s="27"/>
      <c r="B3399" s="28" t="s">
        <v>2147</v>
      </c>
      <c r="D3399" s="1">
        <f>SUBTOTAL(9,D3384:D3398)</f>
        <v>0</v>
      </c>
    </row>
    <row r="3400" hidden="1" customHeight="1" outlineLevel="2" spans="1:4">
      <c r="A3400" s="27">
        <v>45496</v>
      </c>
      <c r="B3400" s="1" t="s">
        <v>2148</v>
      </c>
      <c r="C3400" s="1" t="s">
        <v>28</v>
      </c>
      <c r="D3400" s="1">
        <v>25</v>
      </c>
    </row>
    <row r="3401" customHeight="1" outlineLevel="1" collapsed="1" spans="1:4">
      <c r="A3401" s="27"/>
      <c r="B3401" s="28" t="s">
        <v>2149</v>
      </c>
      <c r="D3401" s="1">
        <f>SUBTOTAL(9,D3400)</f>
        <v>25</v>
      </c>
    </row>
    <row r="3402" hidden="1" customHeight="1" outlineLevel="2" spans="1:4">
      <c r="A3402" s="27">
        <v>45496</v>
      </c>
      <c r="B3402" s="1" t="s">
        <v>2150</v>
      </c>
      <c r="C3402" s="1" t="s">
        <v>28</v>
      </c>
      <c r="D3402" s="1">
        <v>35</v>
      </c>
    </row>
    <row r="3403" hidden="1" customHeight="1" outlineLevel="2" spans="1:4">
      <c r="A3403" s="27">
        <v>45496</v>
      </c>
      <c r="B3403" s="1" t="s">
        <v>2150</v>
      </c>
      <c r="C3403" s="1" t="s">
        <v>28</v>
      </c>
      <c r="D3403" s="1">
        <v>13</v>
      </c>
    </row>
    <row r="3404" customHeight="1" outlineLevel="1" collapsed="1" spans="1:4">
      <c r="A3404" s="27"/>
      <c r="B3404" s="28" t="s">
        <v>2151</v>
      </c>
      <c r="D3404" s="1">
        <f>SUBTOTAL(9,D3402:D3403)</f>
        <v>48</v>
      </c>
    </row>
    <row r="3405" hidden="1" customHeight="1" outlineLevel="2" spans="1:4">
      <c r="A3405" s="27">
        <v>45496</v>
      </c>
      <c r="B3405" s="1" t="s">
        <v>2152</v>
      </c>
      <c r="C3405" s="1" t="s">
        <v>28</v>
      </c>
      <c r="D3405" s="1">
        <v>5</v>
      </c>
    </row>
    <row r="3406" hidden="1" customHeight="1" outlineLevel="2" spans="1:10">
      <c r="A3406" s="27">
        <v>45525</v>
      </c>
      <c r="B3406" s="1" t="s">
        <v>2152</v>
      </c>
      <c r="C3406" s="1" t="s">
        <v>28</v>
      </c>
      <c r="D3406" s="1">
        <f>E3406-F3406</f>
        <v>-5</v>
      </c>
      <c r="F3406" s="1">
        <v>5</v>
      </c>
      <c r="H3406" s="1" t="s">
        <v>62</v>
      </c>
      <c r="I3406" s="1" t="s">
        <v>88</v>
      </c>
      <c r="J3406" s="1" t="s">
        <v>89</v>
      </c>
    </row>
    <row r="3407" customHeight="1" outlineLevel="1" collapsed="1" spans="1:4">
      <c r="A3407" s="27"/>
      <c r="B3407" s="28" t="s">
        <v>2153</v>
      </c>
      <c r="D3407" s="1">
        <f>SUBTOTAL(9,D3405:D3406)</f>
        <v>0</v>
      </c>
    </row>
    <row r="3408" hidden="1" customHeight="1" outlineLevel="2" spans="1:4">
      <c r="A3408" s="27">
        <v>45496</v>
      </c>
      <c r="B3408" s="1" t="s">
        <v>2154</v>
      </c>
      <c r="C3408" s="1" t="s">
        <v>28</v>
      </c>
      <c r="D3408" s="1">
        <v>27</v>
      </c>
    </row>
    <row r="3409" hidden="1" customHeight="1" outlineLevel="2" spans="1:4">
      <c r="A3409" s="27">
        <v>45496</v>
      </c>
      <c r="B3409" s="1" t="s">
        <v>2154</v>
      </c>
      <c r="C3409" s="1" t="s">
        <v>28</v>
      </c>
      <c r="D3409" s="1">
        <v>37</v>
      </c>
    </row>
    <row r="3410" customHeight="1" outlineLevel="1" collapsed="1" spans="1:4">
      <c r="A3410" s="27"/>
      <c r="B3410" s="28" t="s">
        <v>2155</v>
      </c>
      <c r="D3410" s="1">
        <f>SUBTOTAL(9,D3408:D3409)</f>
        <v>64</v>
      </c>
    </row>
    <row r="3411" hidden="1" customHeight="1" outlineLevel="2" spans="1:7">
      <c r="A3411" s="27">
        <v>45499</v>
      </c>
      <c r="B3411" s="1" t="s">
        <v>2156</v>
      </c>
      <c r="C3411" s="1" t="s">
        <v>28</v>
      </c>
      <c r="D3411" s="1">
        <f>E3411-F3411</f>
        <v>246</v>
      </c>
      <c r="E3411" s="1">
        <v>246</v>
      </c>
      <c r="G3411" s="1" t="s">
        <v>882</v>
      </c>
    </row>
    <row r="3412" hidden="1" customHeight="1" outlineLevel="2" spans="1:10">
      <c r="A3412" s="27">
        <v>45506</v>
      </c>
      <c r="B3412" s="1" t="s">
        <v>2156</v>
      </c>
      <c r="C3412" s="1" t="s">
        <v>28</v>
      </c>
      <c r="D3412" s="1">
        <f>E3412-F3412</f>
        <v>-246</v>
      </c>
      <c r="F3412" s="1">
        <v>246</v>
      </c>
      <c r="H3412" s="1" t="s">
        <v>62</v>
      </c>
      <c r="I3412" s="1" t="s">
        <v>88</v>
      </c>
      <c r="J3412" s="1" t="s">
        <v>89</v>
      </c>
    </row>
    <row r="3413" hidden="1" customHeight="1" outlineLevel="2" spans="1:7">
      <c r="A3413" s="27">
        <v>45527</v>
      </c>
      <c r="B3413" s="1" t="s">
        <v>2156</v>
      </c>
      <c r="C3413" s="1" t="s">
        <v>28</v>
      </c>
      <c r="D3413" s="1">
        <f>E3413-F3413</f>
        <v>50</v>
      </c>
      <c r="E3413" s="1">
        <v>50</v>
      </c>
      <c r="G3413" s="1" t="s">
        <v>61</v>
      </c>
    </row>
    <row r="3414" hidden="1" customHeight="1" outlineLevel="2" spans="1:10">
      <c r="A3414" s="27">
        <v>45527</v>
      </c>
      <c r="B3414" s="1" t="s">
        <v>2156</v>
      </c>
      <c r="C3414" s="1" t="s">
        <v>28</v>
      </c>
      <c r="D3414" s="1">
        <f>E3414-F3414</f>
        <v>-50</v>
      </c>
      <c r="F3414" s="1">
        <v>50</v>
      </c>
      <c r="H3414" s="1" t="s">
        <v>62</v>
      </c>
      <c r="I3414" s="1" t="s">
        <v>88</v>
      </c>
      <c r="J3414" s="1" t="s">
        <v>89</v>
      </c>
    </row>
    <row r="3415" customHeight="1" outlineLevel="1" collapsed="1" spans="1:4">
      <c r="A3415" s="27"/>
      <c r="B3415" s="28" t="s">
        <v>2157</v>
      </c>
      <c r="D3415" s="1">
        <f>SUBTOTAL(9,D3411:D3414)</f>
        <v>0</v>
      </c>
    </row>
    <row r="3416" hidden="1" customHeight="1" outlineLevel="2" spans="1:4">
      <c r="A3416" s="27">
        <v>45496</v>
      </c>
      <c r="B3416" s="1" t="s">
        <v>2158</v>
      </c>
      <c r="C3416" s="1" t="s">
        <v>28</v>
      </c>
      <c r="D3416" s="1">
        <v>95</v>
      </c>
    </row>
    <row r="3417" hidden="1" customHeight="1" outlineLevel="2" spans="1:10">
      <c r="A3417" s="27">
        <v>45494</v>
      </c>
      <c r="B3417" s="1" t="s">
        <v>2158</v>
      </c>
      <c r="C3417" s="1" t="s">
        <v>28</v>
      </c>
      <c r="D3417" s="1">
        <f t="shared" ref="D3417:D3426" si="44">E3417-F3417</f>
        <v>-85</v>
      </c>
      <c r="F3417" s="1">
        <v>85</v>
      </c>
      <c r="H3417" s="1" t="s">
        <v>62</v>
      </c>
      <c r="I3417" s="1" t="s">
        <v>2159</v>
      </c>
      <c r="J3417" s="1" t="s">
        <v>890</v>
      </c>
    </row>
    <row r="3418" hidden="1" customHeight="1" outlineLevel="2" spans="1:10">
      <c r="A3418" s="27">
        <v>45502</v>
      </c>
      <c r="B3418" s="1" t="s">
        <v>2158</v>
      </c>
      <c r="C3418" s="1" t="s">
        <v>28</v>
      </c>
      <c r="D3418" s="1">
        <f t="shared" si="44"/>
        <v>-124</v>
      </c>
      <c r="F3418" s="1">
        <v>124</v>
      </c>
      <c r="H3418" s="1" t="s">
        <v>62</v>
      </c>
      <c r="I3418" s="1" t="s">
        <v>88</v>
      </c>
      <c r="J3418" s="1" t="s">
        <v>89</v>
      </c>
    </row>
    <row r="3419" hidden="1" customHeight="1" outlineLevel="2" spans="1:7">
      <c r="A3419" s="27">
        <v>45501</v>
      </c>
      <c r="B3419" s="1" t="s">
        <v>2158</v>
      </c>
      <c r="C3419" s="1" t="s">
        <v>28</v>
      </c>
      <c r="D3419" s="1">
        <f t="shared" si="44"/>
        <v>124</v>
      </c>
      <c r="E3419" s="1">
        <v>124</v>
      </c>
      <c r="G3419" s="1" t="s">
        <v>882</v>
      </c>
    </row>
    <row r="3420" hidden="1" customHeight="1" outlineLevel="2" spans="1:10">
      <c r="A3420" s="27">
        <v>45509</v>
      </c>
      <c r="B3420" s="1" t="s">
        <v>2158</v>
      </c>
      <c r="C3420" s="1" t="s">
        <v>28</v>
      </c>
      <c r="D3420" s="1">
        <f t="shared" si="44"/>
        <v>-70</v>
      </c>
      <c r="F3420" s="1">
        <v>70</v>
      </c>
      <c r="H3420" s="1" t="s">
        <v>62</v>
      </c>
      <c r="I3420" s="1" t="s">
        <v>88</v>
      </c>
      <c r="J3420" s="1" t="s">
        <v>89</v>
      </c>
    </row>
    <row r="3421" hidden="1" customHeight="1" outlineLevel="2" spans="1:7">
      <c r="A3421" s="27">
        <v>45509</v>
      </c>
      <c r="B3421" s="1" t="s">
        <v>2158</v>
      </c>
      <c r="C3421" s="1" t="s">
        <v>28</v>
      </c>
      <c r="D3421" s="1">
        <f t="shared" si="44"/>
        <v>70</v>
      </c>
      <c r="E3421" s="1">
        <v>70</v>
      </c>
      <c r="G3421" s="1" t="s">
        <v>882</v>
      </c>
    </row>
    <row r="3422" hidden="1" customHeight="1" outlineLevel="2" spans="1:10">
      <c r="A3422" s="27">
        <v>45526</v>
      </c>
      <c r="B3422" s="1" t="s">
        <v>2158</v>
      </c>
      <c r="C3422" s="1" t="s">
        <v>28</v>
      </c>
      <c r="D3422" s="1">
        <f t="shared" si="44"/>
        <v>-100</v>
      </c>
      <c r="F3422" s="1">
        <v>100</v>
      </c>
      <c r="H3422" s="1" t="s">
        <v>62</v>
      </c>
      <c r="I3422" s="1" t="s">
        <v>88</v>
      </c>
      <c r="J3422" s="1" t="s">
        <v>89</v>
      </c>
    </row>
    <row r="3423" hidden="1" customHeight="1" outlineLevel="2" spans="1:7">
      <c r="A3423" s="27">
        <v>45524</v>
      </c>
      <c r="B3423" s="1" t="s">
        <v>2158</v>
      </c>
      <c r="C3423" s="1" t="s">
        <v>28</v>
      </c>
      <c r="D3423" s="1">
        <f t="shared" si="44"/>
        <v>100</v>
      </c>
      <c r="E3423" s="1">
        <v>100</v>
      </c>
      <c r="G3423" s="1" t="s">
        <v>882</v>
      </c>
    </row>
    <row r="3424" hidden="1" customHeight="1" outlineLevel="2" spans="1:10">
      <c r="A3424" s="27">
        <v>45544</v>
      </c>
      <c r="B3424" s="1" t="s">
        <v>2158</v>
      </c>
      <c r="C3424" s="1" t="s">
        <v>28</v>
      </c>
      <c r="D3424" s="1">
        <f t="shared" si="44"/>
        <v>-3</v>
      </c>
      <c r="F3424" s="1">
        <v>3</v>
      </c>
      <c r="H3424" s="1" t="s">
        <v>62</v>
      </c>
      <c r="I3424" s="1" t="s">
        <v>88</v>
      </c>
      <c r="J3424" s="1" t="s">
        <v>89</v>
      </c>
    </row>
    <row r="3425" hidden="1" customHeight="1" outlineLevel="2" spans="1:10">
      <c r="A3425" s="27">
        <v>45580</v>
      </c>
      <c r="B3425" s="1" t="s">
        <v>2158</v>
      </c>
      <c r="C3425" s="1" t="s">
        <v>28</v>
      </c>
      <c r="D3425" s="1">
        <f t="shared" si="44"/>
        <v>-1</v>
      </c>
      <c r="F3425" s="1">
        <v>1</v>
      </c>
      <c r="H3425" s="1" t="s">
        <v>62</v>
      </c>
      <c r="I3425" s="1" t="s">
        <v>88</v>
      </c>
      <c r="J3425" s="1" t="s">
        <v>89</v>
      </c>
    </row>
    <row r="3426" hidden="1" customHeight="1" outlineLevel="2" spans="1:10">
      <c r="A3426" s="27">
        <v>45595</v>
      </c>
      <c r="B3426" s="1" t="s">
        <v>2158</v>
      </c>
      <c r="C3426" s="1" t="s">
        <v>28</v>
      </c>
      <c r="D3426" s="1">
        <f t="shared" si="44"/>
        <v>-6</v>
      </c>
      <c r="F3426" s="1">
        <v>6</v>
      </c>
      <c r="H3426" s="1" t="s">
        <v>62</v>
      </c>
      <c r="I3426" s="1" t="s">
        <v>88</v>
      </c>
      <c r="J3426" s="1" t="s">
        <v>89</v>
      </c>
    </row>
    <row r="3427" customHeight="1" outlineLevel="1" collapsed="1" spans="1:4">
      <c r="A3427" s="27"/>
      <c r="B3427" s="28" t="s">
        <v>2160</v>
      </c>
      <c r="D3427" s="1">
        <f>SUBTOTAL(9,D3416:D3426)</f>
        <v>0</v>
      </c>
    </row>
    <row r="3428" hidden="1" customHeight="1" outlineLevel="2" spans="1:4">
      <c r="A3428" s="27">
        <v>45496</v>
      </c>
      <c r="B3428" s="1" t="s">
        <v>2161</v>
      </c>
      <c r="C3428" s="1" t="s">
        <v>28</v>
      </c>
      <c r="D3428" s="1">
        <v>20</v>
      </c>
    </row>
    <row r="3429" hidden="1" customHeight="1" outlineLevel="2" spans="1:10">
      <c r="A3429" s="27">
        <v>45525</v>
      </c>
      <c r="B3429" s="1" t="s">
        <v>2161</v>
      </c>
      <c r="C3429" s="1" t="s">
        <v>28</v>
      </c>
      <c r="D3429" s="1">
        <f>E3429-F3429</f>
        <v>-20</v>
      </c>
      <c r="F3429" s="1">
        <v>20</v>
      </c>
      <c r="H3429" s="1" t="s">
        <v>62</v>
      </c>
      <c r="I3429" s="1" t="s">
        <v>88</v>
      </c>
      <c r="J3429" s="1" t="s">
        <v>89</v>
      </c>
    </row>
    <row r="3430" customHeight="1" outlineLevel="1" collapsed="1" spans="1:4">
      <c r="A3430" s="27"/>
      <c r="B3430" s="28" t="s">
        <v>2162</v>
      </c>
      <c r="D3430" s="1">
        <f>SUBTOTAL(9,D3428:D3429)</f>
        <v>0</v>
      </c>
    </row>
    <row r="3431" hidden="1" customHeight="1" outlineLevel="2" spans="1:4">
      <c r="A3431" s="27">
        <v>45496</v>
      </c>
      <c r="B3431" s="1" t="s">
        <v>2163</v>
      </c>
      <c r="C3431" s="1" t="s">
        <v>28</v>
      </c>
      <c r="D3431" s="1">
        <v>7</v>
      </c>
    </row>
    <row r="3432" hidden="1" customHeight="1" outlineLevel="2" spans="1:10">
      <c r="A3432" s="27">
        <v>45502</v>
      </c>
      <c r="B3432" s="1" t="s">
        <v>2163</v>
      </c>
      <c r="C3432" s="1" t="s">
        <v>28</v>
      </c>
      <c r="D3432" s="1">
        <f>E3432-F3432</f>
        <v>-3</v>
      </c>
      <c r="F3432" s="1">
        <v>3</v>
      </c>
      <c r="H3432" s="1" t="s">
        <v>62</v>
      </c>
      <c r="I3432" s="1" t="s">
        <v>730</v>
      </c>
      <c r="J3432" s="1" t="s">
        <v>731</v>
      </c>
    </row>
    <row r="3433" hidden="1" customHeight="1" outlineLevel="2" spans="1:10">
      <c r="A3433" s="27">
        <v>45580</v>
      </c>
      <c r="B3433" s="1" t="s">
        <v>2163</v>
      </c>
      <c r="C3433" s="1" t="s">
        <v>28</v>
      </c>
      <c r="D3433" s="1">
        <f>E3433-F3433</f>
        <v>-4</v>
      </c>
      <c r="F3433" s="1">
        <v>4</v>
      </c>
      <c r="H3433" s="1" t="s">
        <v>62</v>
      </c>
      <c r="I3433" s="1" t="s">
        <v>88</v>
      </c>
      <c r="J3433" s="1" t="s">
        <v>89</v>
      </c>
    </row>
    <row r="3434" customHeight="1" outlineLevel="1" collapsed="1" spans="1:4">
      <c r="A3434" s="27"/>
      <c r="B3434" s="28" t="s">
        <v>2164</v>
      </c>
      <c r="D3434" s="1">
        <f>SUBTOTAL(9,D3431:D3433)</f>
        <v>0</v>
      </c>
    </row>
    <row r="3435" hidden="1" customHeight="1" outlineLevel="2" spans="1:4">
      <c r="A3435" s="27">
        <v>45496</v>
      </c>
      <c r="B3435" s="1" t="s">
        <v>2165</v>
      </c>
      <c r="C3435" s="1" t="s">
        <v>28</v>
      </c>
      <c r="D3435" s="1">
        <v>47</v>
      </c>
    </row>
    <row r="3436" hidden="1" customHeight="1" outlineLevel="2" spans="1:4">
      <c r="A3436" s="27">
        <v>45496</v>
      </c>
      <c r="B3436" s="1" t="s">
        <v>2165</v>
      </c>
      <c r="C3436" s="1" t="s">
        <v>28</v>
      </c>
      <c r="D3436" s="1">
        <v>220</v>
      </c>
    </row>
    <row r="3437" hidden="1" customHeight="1" outlineLevel="2" spans="1:4">
      <c r="A3437" s="27">
        <v>45496</v>
      </c>
      <c r="B3437" s="1" t="s">
        <v>2165</v>
      </c>
      <c r="C3437" s="1" t="s">
        <v>28</v>
      </c>
      <c r="D3437" s="1">
        <v>1</v>
      </c>
    </row>
    <row r="3438" hidden="1" customHeight="1" outlineLevel="2" spans="1:10">
      <c r="A3438" s="27">
        <v>45503</v>
      </c>
      <c r="B3438" s="1" t="s">
        <v>2165</v>
      </c>
      <c r="C3438" s="1" t="s">
        <v>28</v>
      </c>
      <c r="D3438" s="1">
        <f>E3438-F3438</f>
        <v>-28</v>
      </c>
      <c r="F3438" s="1">
        <v>28</v>
      </c>
      <c r="H3438" s="1" t="s">
        <v>406</v>
      </c>
      <c r="I3438" s="1" t="s">
        <v>88</v>
      </c>
      <c r="J3438" s="1" t="s">
        <v>2166</v>
      </c>
    </row>
    <row r="3439" hidden="1" customHeight="1" outlineLevel="2" spans="1:10">
      <c r="A3439" s="27">
        <v>45607</v>
      </c>
      <c r="B3439" s="1" t="s">
        <v>2165</v>
      </c>
      <c r="C3439" s="1" t="s">
        <v>19</v>
      </c>
      <c r="D3439" s="1">
        <f>E3439-F3439</f>
        <v>-240</v>
      </c>
      <c r="F3439" s="1">
        <v>240</v>
      </c>
      <c r="H3439" s="1" t="s">
        <v>14</v>
      </c>
      <c r="I3439" s="1" t="s">
        <v>15</v>
      </c>
      <c r="J3439" s="1" t="s">
        <v>29</v>
      </c>
    </row>
    <row r="3440" customHeight="1" outlineLevel="1" collapsed="1" spans="1:4">
      <c r="A3440" s="27"/>
      <c r="B3440" s="28" t="s">
        <v>2167</v>
      </c>
      <c r="D3440" s="1">
        <f>SUBTOTAL(9,D3435:D3439)</f>
        <v>0</v>
      </c>
    </row>
    <row r="3441" hidden="1" customHeight="1" outlineLevel="2" spans="1:4">
      <c r="A3441" s="27">
        <v>45496</v>
      </c>
      <c r="B3441" s="1" t="s">
        <v>2168</v>
      </c>
      <c r="C3441" s="1" t="s">
        <v>28</v>
      </c>
      <c r="D3441" s="1">
        <v>10</v>
      </c>
    </row>
    <row r="3442" customHeight="1" outlineLevel="1" collapsed="1" spans="1:4">
      <c r="A3442" s="27"/>
      <c r="B3442" s="28" t="s">
        <v>2169</v>
      </c>
      <c r="D3442" s="1">
        <f>SUBTOTAL(9,D3441)</f>
        <v>10</v>
      </c>
    </row>
    <row r="3443" hidden="1" customHeight="1" outlineLevel="2" spans="1:4">
      <c r="A3443" s="27">
        <v>45496</v>
      </c>
      <c r="B3443" s="1" t="s">
        <v>2170</v>
      </c>
      <c r="C3443" s="1" t="s">
        <v>28</v>
      </c>
      <c r="D3443" s="1">
        <v>120</v>
      </c>
    </row>
    <row r="3444" hidden="1" customHeight="1" outlineLevel="2" spans="1:10">
      <c r="A3444" s="27">
        <v>45607</v>
      </c>
      <c r="B3444" s="1" t="s">
        <v>2170</v>
      </c>
      <c r="C3444" s="1" t="s">
        <v>19</v>
      </c>
      <c r="D3444" s="1">
        <f>E3444-F3444</f>
        <v>-120</v>
      </c>
      <c r="F3444" s="1">
        <v>120</v>
      </c>
      <c r="H3444" s="1" t="s">
        <v>14</v>
      </c>
      <c r="I3444" s="1" t="s">
        <v>15</v>
      </c>
      <c r="J3444" s="1" t="s">
        <v>29</v>
      </c>
    </row>
    <row r="3445" customHeight="1" outlineLevel="1" collapsed="1" spans="1:4">
      <c r="A3445" s="27"/>
      <c r="B3445" s="28" t="s">
        <v>2171</v>
      </c>
      <c r="D3445" s="1">
        <f>SUBTOTAL(9,D3443:D3444)</f>
        <v>0</v>
      </c>
    </row>
    <row r="3446" hidden="1" customHeight="1" outlineLevel="2" spans="1:4">
      <c r="A3446" s="27">
        <v>45496</v>
      </c>
      <c r="B3446" s="1" t="s">
        <v>2172</v>
      </c>
      <c r="C3446" s="1" t="s">
        <v>28</v>
      </c>
      <c r="D3446" s="1">
        <v>70</v>
      </c>
    </row>
    <row r="3447" hidden="1" customHeight="1" outlineLevel="2" spans="1:10">
      <c r="A3447" s="27">
        <v>45541</v>
      </c>
      <c r="B3447" s="1" t="s">
        <v>2172</v>
      </c>
      <c r="C3447" s="1" t="s">
        <v>28</v>
      </c>
      <c r="D3447" s="1">
        <f>E3447-F3447</f>
        <v>-15</v>
      </c>
      <c r="F3447" s="1">
        <v>15</v>
      </c>
      <c r="H3447" s="1" t="s">
        <v>62</v>
      </c>
      <c r="I3447" s="1" t="s">
        <v>88</v>
      </c>
      <c r="J3447" s="1" t="s">
        <v>91</v>
      </c>
    </row>
    <row r="3448" hidden="1" customHeight="1" outlineLevel="2" spans="1:7">
      <c r="A3448" s="27">
        <v>45541</v>
      </c>
      <c r="B3448" s="1" t="s">
        <v>2172</v>
      </c>
      <c r="C3448" s="1" t="s">
        <v>839</v>
      </c>
      <c r="D3448" s="1">
        <f>E3448-F3448</f>
        <v>15</v>
      </c>
      <c r="E3448" s="1">
        <v>15</v>
      </c>
      <c r="G3448" s="1" t="s">
        <v>61</v>
      </c>
    </row>
    <row r="3449" hidden="1" customHeight="1" outlineLevel="2" spans="1:10">
      <c r="A3449" s="27">
        <v>45553</v>
      </c>
      <c r="B3449" s="1" t="s">
        <v>2172</v>
      </c>
      <c r="C3449" s="1" t="s">
        <v>28</v>
      </c>
      <c r="D3449" s="1">
        <f>E3449-F3449</f>
        <v>-70</v>
      </c>
      <c r="F3449" s="1">
        <v>70</v>
      </c>
      <c r="H3449" s="1" t="s">
        <v>158</v>
      </c>
      <c r="I3449" s="1" t="s">
        <v>157</v>
      </c>
      <c r="J3449" s="1" t="s">
        <v>89</v>
      </c>
    </row>
    <row r="3450" customHeight="1" outlineLevel="1" collapsed="1" spans="1:4">
      <c r="A3450" s="27"/>
      <c r="B3450" s="28" t="s">
        <v>2173</v>
      </c>
      <c r="D3450" s="1">
        <f>SUBTOTAL(9,D3446:D3449)</f>
        <v>0</v>
      </c>
    </row>
    <row r="3451" hidden="1" customHeight="1" outlineLevel="2" spans="1:7">
      <c r="A3451" s="27">
        <v>45509</v>
      </c>
      <c r="B3451" s="1" t="s">
        <v>2174</v>
      </c>
      <c r="C3451" s="1" t="s">
        <v>19</v>
      </c>
      <c r="D3451" s="1">
        <f>E3451-F3451</f>
        <v>1</v>
      </c>
      <c r="E3451" s="1">
        <v>1</v>
      </c>
      <c r="G3451" s="1" t="s">
        <v>13</v>
      </c>
    </row>
    <row r="3452" hidden="1" customHeight="1" outlineLevel="2" spans="1:10">
      <c r="A3452" s="27">
        <v>45510</v>
      </c>
      <c r="B3452" s="1" t="s">
        <v>2174</v>
      </c>
      <c r="C3452" s="1" t="s">
        <v>19</v>
      </c>
      <c r="D3452" s="1">
        <f>E3452-F3452</f>
        <v>-1</v>
      </c>
      <c r="F3452" s="1">
        <v>1</v>
      </c>
      <c r="H3452" s="1" t="s">
        <v>14</v>
      </c>
      <c r="I3452" s="1" t="s">
        <v>15</v>
      </c>
      <c r="J3452" s="1" t="s">
        <v>16</v>
      </c>
    </row>
    <row r="3453" customHeight="1" outlineLevel="1" collapsed="1" spans="1:4">
      <c r="A3453" s="27"/>
      <c r="B3453" s="28" t="s">
        <v>2175</v>
      </c>
      <c r="D3453" s="1">
        <f>SUBTOTAL(9,D3451:D3452)</f>
        <v>0</v>
      </c>
    </row>
    <row r="3454" hidden="1" customHeight="1" outlineLevel="2" spans="1:7">
      <c r="A3454" s="27">
        <v>45509</v>
      </c>
      <c r="B3454" s="1" t="s">
        <v>2176</v>
      </c>
      <c r="C3454" s="1" t="s">
        <v>19</v>
      </c>
      <c r="D3454" s="1">
        <f>E3454-F3454</f>
        <v>3</v>
      </c>
      <c r="E3454" s="1">
        <v>3</v>
      </c>
      <c r="G3454" s="1" t="s">
        <v>13</v>
      </c>
    </row>
    <row r="3455" hidden="1" customHeight="1" outlineLevel="2" spans="1:10">
      <c r="A3455" s="27">
        <v>45510</v>
      </c>
      <c r="B3455" s="1" t="s">
        <v>2176</v>
      </c>
      <c r="C3455" s="1" t="s">
        <v>19</v>
      </c>
      <c r="D3455" s="1">
        <f>E3455-F3455</f>
        <v>-3</v>
      </c>
      <c r="F3455" s="1">
        <v>3</v>
      </c>
      <c r="H3455" s="1" t="s">
        <v>14</v>
      </c>
      <c r="I3455" s="1" t="s">
        <v>15</v>
      </c>
      <c r="J3455" s="1" t="s">
        <v>16</v>
      </c>
    </row>
    <row r="3456" customHeight="1" outlineLevel="1" collapsed="1" spans="1:4">
      <c r="A3456" s="27"/>
      <c r="B3456" s="28" t="s">
        <v>2177</v>
      </c>
      <c r="D3456" s="1">
        <f>SUBTOTAL(9,D3454:D3455)</f>
        <v>0</v>
      </c>
    </row>
    <row r="3457" hidden="1" customHeight="1" outlineLevel="2" spans="1:4">
      <c r="A3457" s="27">
        <v>45496</v>
      </c>
      <c r="B3457" s="1" t="s">
        <v>2178</v>
      </c>
      <c r="C3457" s="1" t="s">
        <v>19</v>
      </c>
      <c r="D3457" s="1">
        <v>20</v>
      </c>
    </row>
    <row r="3458" hidden="1" customHeight="1" outlineLevel="2" spans="1:10">
      <c r="A3458" s="27">
        <v>45502</v>
      </c>
      <c r="B3458" s="1" t="s">
        <v>2178</v>
      </c>
      <c r="C3458" s="1" t="s">
        <v>19</v>
      </c>
      <c r="D3458" s="1">
        <f>E3458-F3458</f>
        <v>-20</v>
      </c>
      <c r="F3458" s="1">
        <v>20</v>
      </c>
      <c r="H3458" s="1" t="s">
        <v>62</v>
      </c>
      <c r="I3458" s="1" t="s">
        <v>730</v>
      </c>
      <c r="J3458" s="1" t="s">
        <v>731</v>
      </c>
    </row>
    <row r="3459" customHeight="1" outlineLevel="1" collapsed="1" spans="1:4">
      <c r="A3459" s="27"/>
      <c r="B3459" s="28" t="s">
        <v>2179</v>
      </c>
      <c r="D3459" s="1">
        <f>SUBTOTAL(9,D3457:D3458)</f>
        <v>0</v>
      </c>
    </row>
    <row r="3460" hidden="1" customHeight="1" outlineLevel="2" spans="1:10">
      <c r="A3460" s="27">
        <v>45498</v>
      </c>
      <c r="B3460" s="1" t="s">
        <v>2180</v>
      </c>
      <c r="C3460" s="1" t="s">
        <v>19</v>
      </c>
      <c r="D3460" s="1">
        <f>E3460-F3460</f>
        <v>-1000</v>
      </c>
      <c r="F3460" s="1">
        <v>1000</v>
      </c>
      <c r="H3460" s="1" t="s">
        <v>62</v>
      </c>
      <c r="I3460" s="1" t="s">
        <v>88</v>
      </c>
      <c r="J3460" s="1" t="s">
        <v>89</v>
      </c>
    </row>
    <row r="3461" hidden="1" customHeight="1" outlineLevel="2" spans="1:7">
      <c r="A3461" s="27">
        <v>45497</v>
      </c>
      <c r="B3461" s="1" t="s">
        <v>2180</v>
      </c>
      <c r="C3461" s="1" t="s">
        <v>19</v>
      </c>
      <c r="D3461" s="1">
        <f>E3461-F3461</f>
        <v>1000</v>
      </c>
      <c r="E3461" s="1">
        <v>1000</v>
      </c>
      <c r="G3461" s="1" t="s">
        <v>61</v>
      </c>
    </row>
    <row r="3462" customHeight="1" outlineLevel="1" collapsed="1" spans="1:4">
      <c r="A3462" s="27"/>
      <c r="B3462" s="28" t="s">
        <v>2181</v>
      </c>
      <c r="D3462" s="1">
        <f>SUBTOTAL(9,D3460:D3461)</f>
        <v>0</v>
      </c>
    </row>
    <row r="3463" hidden="1" customHeight="1" outlineLevel="2" spans="1:7">
      <c r="A3463" s="27">
        <v>45496</v>
      </c>
      <c r="B3463" s="1" t="s">
        <v>2182</v>
      </c>
      <c r="C3463" s="1" t="s">
        <v>19</v>
      </c>
      <c r="D3463" s="1">
        <f>E3463-F3463</f>
        <v>10</v>
      </c>
      <c r="E3463" s="1">
        <v>10</v>
      </c>
      <c r="G3463" s="1" t="s">
        <v>61</v>
      </c>
    </row>
    <row r="3464" hidden="1" customHeight="1" outlineLevel="2" spans="1:10">
      <c r="A3464" s="27">
        <v>45502</v>
      </c>
      <c r="B3464" s="1" t="s">
        <v>2182</v>
      </c>
      <c r="C3464" s="1" t="s">
        <v>19</v>
      </c>
      <c r="D3464" s="1">
        <f>E3464-F3464</f>
        <v>-10</v>
      </c>
      <c r="F3464" s="1">
        <v>10</v>
      </c>
      <c r="H3464" s="1" t="s">
        <v>62</v>
      </c>
      <c r="I3464" s="1" t="s">
        <v>88</v>
      </c>
      <c r="J3464" s="1" t="s">
        <v>89</v>
      </c>
    </row>
    <row r="3465" customHeight="1" outlineLevel="1" collapsed="1" spans="1:4">
      <c r="A3465" s="27"/>
      <c r="B3465" s="28" t="s">
        <v>2183</v>
      </c>
      <c r="D3465" s="1">
        <f>SUBTOTAL(9,D3463:D3464)</f>
        <v>0</v>
      </c>
    </row>
    <row r="3466" hidden="1" customHeight="1" outlineLevel="2" spans="1:4">
      <c r="A3466" s="27">
        <v>45496</v>
      </c>
      <c r="B3466" s="1" t="s">
        <v>2184</v>
      </c>
      <c r="C3466" s="1" t="s">
        <v>19</v>
      </c>
      <c r="D3466" s="1">
        <v>14</v>
      </c>
    </row>
    <row r="3467" hidden="1" customHeight="1" outlineLevel="2" spans="1:10">
      <c r="A3467" s="27">
        <v>45524</v>
      </c>
      <c r="B3467" s="1" t="s">
        <v>2184</v>
      </c>
      <c r="C3467" s="1" t="s">
        <v>19</v>
      </c>
      <c r="D3467" s="1">
        <f>E3467-F3467</f>
        <v>-2</v>
      </c>
      <c r="F3467" s="1">
        <v>2</v>
      </c>
      <c r="H3467" s="1" t="s">
        <v>62</v>
      </c>
      <c r="I3467" s="1" t="s">
        <v>88</v>
      </c>
      <c r="J3467" s="1" t="s">
        <v>89</v>
      </c>
    </row>
    <row r="3468" hidden="1" customHeight="1" outlineLevel="2" spans="1:7">
      <c r="A3468" s="27">
        <v>45535</v>
      </c>
      <c r="B3468" s="1" t="s">
        <v>2184</v>
      </c>
      <c r="C3468" s="1" t="s">
        <v>19</v>
      </c>
      <c r="D3468" s="1">
        <f>E3468-F3468</f>
        <v>70</v>
      </c>
      <c r="E3468" s="1">
        <v>70</v>
      </c>
      <c r="G3468" s="1" t="s">
        <v>20</v>
      </c>
    </row>
    <row r="3469" hidden="1" customHeight="1" outlineLevel="2" spans="1:10">
      <c r="A3469" s="27">
        <v>45537</v>
      </c>
      <c r="B3469" s="1" t="s">
        <v>2184</v>
      </c>
      <c r="C3469" s="1" t="s">
        <v>19</v>
      </c>
      <c r="D3469" s="1">
        <f>E3469-F3469</f>
        <v>-70</v>
      </c>
      <c r="F3469" s="1">
        <v>70</v>
      </c>
      <c r="H3469" s="1" t="s">
        <v>14</v>
      </c>
      <c r="I3469" s="1" t="s">
        <v>21</v>
      </c>
      <c r="J3469" s="1" t="s">
        <v>16</v>
      </c>
    </row>
    <row r="3470" hidden="1" customHeight="1" outlineLevel="2" spans="1:10">
      <c r="A3470" s="27">
        <v>46022</v>
      </c>
      <c r="B3470" s="1" t="s">
        <v>2184</v>
      </c>
      <c r="C3470" s="1" t="s">
        <v>19</v>
      </c>
      <c r="D3470" s="1">
        <f>E3470-F3470</f>
        <v>-12</v>
      </c>
      <c r="F3470" s="1">
        <v>12</v>
      </c>
      <c r="H3470" s="1" t="s">
        <v>38</v>
      </c>
      <c r="I3470" s="1" t="s">
        <v>39</v>
      </c>
      <c r="J3470" s="1" t="s">
        <v>39</v>
      </c>
    </row>
    <row r="3471" customHeight="1" outlineLevel="1" collapsed="1" spans="1:4">
      <c r="A3471" s="27"/>
      <c r="B3471" s="28" t="s">
        <v>2185</v>
      </c>
      <c r="D3471" s="1">
        <f>SUBTOTAL(9,D3466:D3470)</f>
        <v>0</v>
      </c>
    </row>
    <row r="3472" hidden="1" customHeight="1" outlineLevel="2" spans="1:7">
      <c r="A3472" s="27">
        <v>45509</v>
      </c>
      <c r="B3472" s="1" t="s">
        <v>2186</v>
      </c>
      <c r="C3472" s="1" t="s">
        <v>19</v>
      </c>
      <c r="D3472" s="1">
        <f>E3472-F3472</f>
        <v>1</v>
      </c>
      <c r="E3472" s="1">
        <v>1</v>
      </c>
      <c r="G3472" s="1" t="s">
        <v>13</v>
      </c>
    </row>
    <row r="3473" hidden="1" customHeight="1" outlineLevel="2" spans="1:10">
      <c r="A3473" s="27">
        <v>45510</v>
      </c>
      <c r="B3473" s="1" t="s">
        <v>2186</v>
      </c>
      <c r="C3473" s="1" t="s">
        <v>19</v>
      </c>
      <c r="D3473" s="1">
        <f>E3473-F3473</f>
        <v>-1</v>
      </c>
      <c r="F3473" s="1">
        <v>1</v>
      </c>
      <c r="H3473" s="1" t="s">
        <v>14</v>
      </c>
      <c r="I3473" s="1" t="s">
        <v>15</v>
      </c>
      <c r="J3473" s="1" t="s">
        <v>16</v>
      </c>
    </row>
    <row r="3474" customHeight="1" outlineLevel="1" collapsed="1" spans="1:4">
      <c r="A3474" s="27"/>
      <c r="B3474" s="28" t="s">
        <v>2187</v>
      </c>
      <c r="D3474" s="1">
        <f>SUBTOTAL(9,D3472:D3473)</f>
        <v>0</v>
      </c>
    </row>
    <row r="3475" hidden="1" customHeight="1" outlineLevel="2" spans="1:7">
      <c r="A3475" s="27">
        <v>45509</v>
      </c>
      <c r="B3475" s="1" t="s">
        <v>2188</v>
      </c>
      <c r="C3475" s="1" t="s">
        <v>19</v>
      </c>
      <c r="D3475" s="1">
        <f>E3475-F3475</f>
        <v>2</v>
      </c>
      <c r="E3475" s="1">
        <v>2</v>
      </c>
      <c r="G3475" s="1" t="s">
        <v>13</v>
      </c>
    </row>
    <row r="3476" hidden="1" customHeight="1" outlineLevel="2" spans="1:10">
      <c r="A3476" s="27">
        <v>45510</v>
      </c>
      <c r="B3476" s="1" t="s">
        <v>2188</v>
      </c>
      <c r="C3476" s="1" t="s">
        <v>19</v>
      </c>
      <c r="D3476" s="1">
        <f>E3476-F3476</f>
        <v>-2</v>
      </c>
      <c r="F3476" s="1">
        <v>2</v>
      </c>
      <c r="H3476" s="1" t="s">
        <v>14</v>
      </c>
      <c r="I3476" s="1" t="s">
        <v>15</v>
      </c>
      <c r="J3476" s="1" t="s">
        <v>16</v>
      </c>
    </row>
    <row r="3477" customHeight="1" outlineLevel="1" collapsed="1" spans="1:4">
      <c r="A3477" s="27"/>
      <c r="B3477" s="28" t="s">
        <v>2189</v>
      </c>
      <c r="D3477" s="1">
        <f>SUBTOTAL(9,D3475:D3476)</f>
        <v>0</v>
      </c>
    </row>
    <row r="3478" hidden="1" customHeight="1" outlineLevel="2" spans="1:7">
      <c r="A3478" s="27">
        <v>45509</v>
      </c>
      <c r="B3478" s="1" t="s">
        <v>2190</v>
      </c>
      <c r="C3478" s="1" t="s">
        <v>19</v>
      </c>
      <c r="D3478" s="1">
        <f>E3478-F3478</f>
        <v>1</v>
      </c>
      <c r="E3478" s="1">
        <v>1</v>
      </c>
      <c r="G3478" s="1" t="s">
        <v>13</v>
      </c>
    </row>
    <row r="3479" hidden="1" customHeight="1" outlineLevel="2" spans="1:10">
      <c r="A3479" s="27">
        <v>45510</v>
      </c>
      <c r="B3479" s="1" t="s">
        <v>2190</v>
      </c>
      <c r="C3479" s="1" t="s">
        <v>19</v>
      </c>
      <c r="D3479" s="1">
        <f>E3479-F3479</f>
        <v>-1</v>
      </c>
      <c r="F3479" s="1">
        <v>1</v>
      </c>
      <c r="H3479" s="1" t="s">
        <v>14</v>
      </c>
      <c r="I3479" s="1" t="s">
        <v>15</v>
      </c>
      <c r="J3479" s="1" t="s">
        <v>16</v>
      </c>
    </row>
    <row r="3480" customHeight="1" outlineLevel="1" collapsed="1" spans="1:4">
      <c r="A3480" s="27"/>
      <c r="B3480" s="28" t="s">
        <v>2191</v>
      </c>
      <c r="D3480" s="1">
        <f>SUBTOTAL(9,D3478:D3479)</f>
        <v>0</v>
      </c>
    </row>
    <row r="3481" hidden="1" customHeight="1" outlineLevel="2" spans="1:7">
      <c r="A3481" s="27">
        <v>45509</v>
      </c>
      <c r="B3481" s="1" t="s">
        <v>2192</v>
      </c>
      <c r="C3481" s="1" t="s">
        <v>19</v>
      </c>
      <c r="D3481" s="1">
        <f>E3481-F3481</f>
        <v>3</v>
      </c>
      <c r="E3481" s="1">
        <v>3</v>
      </c>
      <c r="G3481" s="1" t="s">
        <v>13</v>
      </c>
    </row>
    <row r="3482" hidden="1" customHeight="1" outlineLevel="2" spans="1:10">
      <c r="A3482" s="27">
        <v>45510</v>
      </c>
      <c r="B3482" s="1" t="s">
        <v>2192</v>
      </c>
      <c r="C3482" s="1" t="s">
        <v>19</v>
      </c>
      <c r="D3482" s="1">
        <f>E3482-F3482</f>
        <v>-3</v>
      </c>
      <c r="F3482" s="1">
        <v>3</v>
      </c>
      <c r="H3482" s="1" t="s">
        <v>14</v>
      </c>
      <c r="I3482" s="1" t="s">
        <v>15</v>
      </c>
      <c r="J3482" s="1" t="s">
        <v>16</v>
      </c>
    </row>
    <row r="3483" customHeight="1" outlineLevel="1" collapsed="1" spans="1:4">
      <c r="A3483" s="27"/>
      <c r="B3483" s="28" t="s">
        <v>2193</v>
      </c>
      <c r="D3483" s="1">
        <f>SUBTOTAL(9,D3481:D3482)</f>
        <v>0</v>
      </c>
    </row>
    <row r="3484" hidden="1" customHeight="1" outlineLevel="2" spans="1:7">
      <c r="A3484" s="27">
        <v>45509</v>
      </c>
      <c r="B3484" s="1" t="s">
        <v>2194</v>
      </c>
      <c r="C3484" s="1" t="s">
        <v>19</v>
      </c>
      <c r="D3484" s="1">
        <f>E3484-F3484</f>
        <v>8</v>
      </c>
      <c r="E3484" s="1">
        <v>8</v>
      </c>
      <c r="G3484" s="1" t="s">
        <v>13</v>
      </c>
    </row>
    <row r="3485" hidden="1" customHeight="1" outlineLevel="2" spans="1:10">
      <c r="A3485" s="27">
        <v>45510</v>
      </c>
      <c r="B3485" s="1" t="s">
        <v>2194</v>
      </c>
      <c r="C3485" s="1" t="s">
        <v>19</v>
      </c>
      <c r="D3485" s="1">
        <f>E3485-F3485</f>
        <v>-8</v>
      </c>
      <c r="F3485" s="1">
        <v>8</v>
      </c>
      <c r="H3485" s="1" t="s">
        <v>14</v>
      </c>
      <c r="I3485" s="1" t="s">
        <v>15</v>
      </c>
      <c r="J3485" s="1" t="s">
        <v>16</v>
      </c>
    </row>
    <row r="3486" customHeight="1" outlineLevel="1" collapsed="1" spans="1:4">
      <c r="A3486" s="27"/>
      <c r="B3486" s="28" t="s">
        <v>2195</v>
      </c>
      <c r="D3486" s="1">
        <f>SUBTOTAL(9,D3484:D3485)</f>
        <v>0</v>
      </c>
    </row>
    <row r="3487" hidden="1" customHeight="1" outlineLevel="2" spans="1:4">
      <c r="A3487" s="27">
        <v>45496</v>
      </c>
      <c r="B3487" s="1" t="s">
        <v>2196</v>
      </c>
      <c r="C3487" s="1" t="s">
        <v>19</v>
      </c>
      <c r="D3487" s="1">
        <v>2</v>
      </c>
    </row>
    <row r="3488" hidden="1" customHeight="1" outlineLevel="2" spans="1:4">
      <c r="A3488" s="27">
        <v>45496</v>
      </c>
      <c r="B3488" s="1" t="s">
        <v>2196</v>
      </c>
      <c r="C3488" s="1" t="s">
        <v>19</v>
      </c>
      <c r="D3488" s="1">
        <v>12</v>
      </c>
    </row>
    <row r="3489" customHeight="1" outlineLevel="1" collapsed="1" spans="1:4">
      <c r="A3489" s="27"/>
      <c r="B3489" s="28" t="s">
        <v>2197</v>
      </c>
      <c r="D3489" s="1">
        <f>SUBTOTAL(9,D3487:D3488)</f>
        <v>14</v>
      </c>
    </row>
    <row r="3490" hidden="1" customHeight="1" outlineLevel="2" spans="1:7">
      <c r="A3490" s="27">
        <v>45493</v>
      </c>
      <c r="B3490" s="1" t="s">
        <v>2198</v>
      </c>
      <c r="C3490" s="1" t="s">
        <v>19</v>
      </c>
      <c r="D3490" s="1">
        <f>E3490-F3490</f>
        <v>80</v>
      </c>
      <c r="E3490" s="1">
        <v>80</v>
      </c>
      <c r="G3490" s="1" t="s">
        <v>61</v>
      </c>
    </row>
    <row r="3491" hidden="1" customHeight="1" outlineLevel="2" spans="1:10">
      <c r="A3491" s="27">
        <v>45493</v>
      </c>
      <c r="B3491" s="1" t="s">
        <v>2198</v>
      </c>
      <c r="C3491" s="1" t="s">
        <v>19</v>
      </c>
      <c r="D3491" s="1">
        <f>E3491-F3491</f>
        <v>-80</v>
      </c>
      <c r="F3491" s="1">
        <v>80</v>
      </c>
      <c r="H3491" s="1" t="s">
        <v>62</v>
      </c>
      <c r="I3491" s="1" t="s">
        <v>88</v>
      </c>
      <c r="J3491" s="1" t="s">
        <v>890</v>
      </c>
    </row>
    <row r="3492" customHeight="1" outlineLevel="1" collapsed="1" spans="1:4">
      <c r="A3492" s="27"/>
      <c r="B3492" s="28" t="s">
        <v>2199</v>
      </c>
      <c r="D3492" s="1">
        <f>SUBTOTAL(9,D3490:D3491)</f>
        <v>0</v>
      </c>
    </row>
    <row r="3493" hidden="1" customHeight="1" outlineLevel="2" spans="1:7">
      <c r="A3493" s="27">
        <v>45493</v>
      </c>
      <c r="B3493" s="1" t="s">
        <v>2200</v>
      </c>
      <c r="C3493" s="1" t="s">
        <v>19</v>
      </c>
      <c r="D3493" s="1">
        <f>E3493-F3493</f>
        <v>20</v>
      </c>
      <c r="E3493" s="1">
        <v>20</v>
      </c>
      <c r="G3493" s="1" t="s">
        <v>61</v>
      </c>
    </row>
    <row r="3494" hidden="1" customHeight="1" outlineLevel="2" spans="1:10">
      <c r="A3494" s="27">
        <v>45493</v>
      </c>
      <c r="B3494" s="1" t="s">
        <v>2200</v>
      </c>
      <c r="C3494" s="1" t="s">
        <v>19</v>
      </c>
      <c r="D3494" s="1">
        <f>E3494-F3494</f>
        <v>-20</v>
      </c>
      <c r="F3494" s="1">
        <v>20</v>
      </c>
      <c r="H3494" s="1" t="s">
        <v>62</v>
      </c>
      <c r="I3494" s="1" t="s">
        <v>88</v>
      </c>
      <c r="J3494" s="1" t="s">
        <v>890</v>
      </c>
    </row>
    <row r="3495" customHeight="1" outlineLevel="1" collapsed="1" spans="1:4">
      <c r="A3495" s="27"/>
      <c r="B3495" s="28" t="s">
        <v>2201</v>
      </c>
      <c r="D3495" s="1">
        <f>SUBTOTAL(9,D3493:D3494)</f>
        <v>0</v>
      </c>
    </row>
    <row r="3496" hidden="1" customHeight="1" outlineLevel="2" spans="1:7">
      <c r="A3496" s="27">
        <v>45493</v>
      </c>
      <c r="B3496" s="1" t="s">
        <v>2202</v>
      </c>
      <c r="C3496" s="1" t="s">
        <v>19</v>
      </c>
      <c r="D3496" s="1">
        <f>E3496-F3496</f>
        <v>10</v>
      </c>
      <c r="E3496" s="1">
        <v>10</v>
      </c>
      <c r="G3496" s="1" t="s">
        <v>61</v>
      </c>
    </row>
    <row r="3497" hidden="1" customHeight="1" outlineLevel="2" spans="1:10">
      <c r="A3497" s="27">
        <v>45493</v>
      </c>
      <c r="B3497" s="1" t="s">
        <v>2202</v>
      </c>
      <c r="C3497" s="1" t="s">
        <v>19</v>
      </c>
      <c r="D3497" s="1">
        <f>E3497-F3497</f>
        <v>-10</v>
      </c>
      <c r="F3497" s="1">
        <v>10</v>
      </c>
      <c r="H3497" s="1" t="s">
        <v>62</v>
      </c>
      <c r="I3497" s="1" t="s">
        <v>88</v>
      </c>
      <c r="J3497" s="1" t="s">
        <v>890</v>
      </c>
    </row>
    <row r="3498" customHeight="1" outlineLevel="1" collapsed="1" spans="1:4">
      <c r="A3498" s="27"/>
      <c r="B3498" s="28" t="s">
        <v>2203</v>
      </c>
      <c r="D3498" s="1">
        <f>SUBTOTAL(9,D3496:D3497)</f>
        <v>0</v>
      </c>
    </row>
    <row r="3499" hidden="1" customHeight="1" outlineLevel="2" spans="1:7">
      <c r="A3499" s="27">
        <v>45493</v>
      </c>
      <c r="B3499" s="1" t="s">
        <v>2204</v>
      </c>
      <c r="C3499" s="1" t="s">
        <v>19</v>
      </c>
      <c r="D3499" s="1">
        <f>E3499-F3499</f>
        <v>10</v>
      </c>
      <c r="E3499" s="1">
        <v>10</v>
      </c>
      <c r="G3499" s="1" t="s">
        <v>61</v>
      </c>
    </row>
    <row r="3500" hidden="1" customHeight="1" outlineLevel="2" spans="1:10">
      <c r="A3500" s="27">
        <v>45493</v>
      </c>
      <c r="B3500" s="1" t="s">
        <v>2204</v>
      </c>
      <c r="C3500" s="1" t="s">
        <v>19</v>
      </c>
      <c r="D3500" s="1">
        <f>E3500-F3500</f>
        <v>-10</v>
      </c>
      <c r="F3500" s="1">
        <v>10</v>
      </c>
      <c r="H3500" s="1" t="s">
        <v>62</v>
      </c>
      <c r="I3500" s="1" t="s">
        <v>88</v>
      </c>
      <c r="J3500" s="1" t="s">
        <v>890</v>
      </c>
    </row>
    <row r="3501" customHeight="1" outlineLevel="1" collapsed="1" spans="1:4">
      <c r="A3501" s="27"/>
      <c r="B3501" s="28" t="s">
        <v>2205</v>
      </c>
      <c r="D3501" s="1">
        <f>SUBTOTAL(9,D3499:D3500)</f>
        <v>0</v>
      </c>
    </row>
    <row r="3502" hidden="1" customHeight="1" outlineLevel="2" spans="1:7">
      <c r="A3502" s="27">
        <v>45493</v>
      </c>
      <c r="B3502" s="1" t="s">
        <v>2206</v>
      </c>
      <c r="C3502" s="1" t="s">
        <v>19</v>
      </c>
      <c r="D3502" s="1">
        <f>E3502-F3502</f>
        <v>20</v>
      </c>
      <c r="E3502" s="1">
        <v>20</v>
      </c>
      <c r="G3502" s="1" t="s">
        <v>61</v>
      </c>
    </row>
    <row r="3503" hidden="1" customHeight="1" outlineLevel="2" spans="1:10">
      <c r="A3503" s="27">
        <v>45493</v>
      </c>
      <c r="B3503" s="1" t="s">
        <v>2206</v>
      </c>
      <c r="C3503" s="1" t="s">
        <v>19</v>
      </c>
      <c r="D3503" s="1">
        <f>E3503-F3503</f>
        <v>-20</v>
      </c>
      <c r="F3503" s="1">
        <v>20</v>
      </c>
      <c r="H3503" s="1" t="s">
        <v>62</v>
      </c>
      <c r="I3503" s="1" t="s">
        <v>88</v>
      </c>
      <c r="J3503" s="1" t="s">
        <v>890</v>
      </c>
    </row>
    <row r="3504" customHeight="1" outlineLevel="1" collapsed="1" spans="1:4">
      <c r="A3504" s="27"/>
      <c r="B3504" s="28" t="s">
        <v>2207</v>
      </c>
      <c r="D3504" s="1">
        <f>SUBTOTAL(9,D3502:D3503)</f>
        <v>0</v>
      </c>
    </row>
    <row r="3505" hidden="1" customHeight="1" outlineLevel="2" spans="1:4">
      <c r="A3505" s="27">
        <v>45496</v>
      </c>
      <c r="B3505" s="1" t="s">
        <v>2208</v>
      </c>
      <c r="C3505" s="1" t="s">
        <v>19</v>
      </c>
      <c r="D3505" s="1">
        <v>200</v>
      </c>
    </row>
    <row r="3506" hidden="1" customHeight="1" outlineLevel="2" spans="1:10">
      <c r="A3506" s="27">
        <v>45502</v>
      </c>
      <c r="B3506" s="1" t="s">
        <v>2208</v>
      </c>
      <c r="C3506" s="1" t="s">
        <v>19</v>
      </c>
      <c r="D3506" s="1">
        <f>E3506-F3506</f>
        <v>-1</v>
      </c>
      <c r="F3506" s="1">
        <v>1</v>
      </c>
      <c r="H3506" s="1" t="s">
        <v>62</v>
      </c>
      <c r="I3506" s="1" t="s">
        <v>730</v>
      </c>
      <c r="J3506" s="1" t="s">
        <v>731</v>
      </c>
    </row>
    <row r="3507" customHeight="1" outlineLevel="1" collapsed="1" spans="1:4">
      <c r="A3507" s="27"/>
      <c r="B3507" s="28" t="s">
        <v>2209</v>
      </c>
      <c r="D3507" s="1">
        <f>SUBTOTAL(9,D3505:D3506)</f>
        <v>199</v>
      </c>
    </row>
    <row r="3508" hidden="1" customHeight="1" outlineLevel="2" spans="1:4">
      <c r="A3508" s="27">
        <v>45496</v>
      </c>
      <c r="B3508" s="1" t="s">
        <v>2210</v>
      </c>
      <c r="C3508" s="1" t="s">
        <v>19</v>
      </c>
      <c r="D3508" s="1">
        <v>10</v>
      </c>
    </row>
    <row r="3509" hidden="1" customHeight="1" outlineLevel="2" spans="1:10">
      <c r="A3509" s="27">
        <v>45623</v>
      </c>
      <c r="B3509" s="1" t="s">
        <v>2210</v>
      </c>
      <c r="C3509" s="1" t="s">
        <v>19</v>
      </c>
      <c r="D3509" s="1">
        <f>E3509-F3509</f>
        <v>-10</v>
      </c>
      <c r="F3509" s="1">
        <v>10</v>
      </c>
      <c r="H3509" s="1" t="s">
        <v>156</v>
      </c>
      <c r="I3509" s="1" t="s">
        <v>157</v>
      </c>
      <c r="J3509" s="1" t="s">
        <v>89</v>
      </c>
    </row>
    <row r="3510" customHeight="1" outlineLevel="1" collapsed="1" spans="1:4">
      <c r="A3510" s="27"/>
      <c r="B3510" s="28" t="s">
        <v>2211</v>
      </c>
      <c r="D3510" s="1">
        <f>SUBTOTAL(9,D3508:D3509)</f>
        <v>0</v>
      </c>
    </row>
    <row r="3511" hidden="1" customHeight="1" outlineLevel="2" spans="1:4">
      <c r="A3511" s="27">
        <v>45496</v>
      </c>
      <c r="B3511" s="1" t="s">
        <v>2212</v>
      </c>
      <c r="C3511" s="1" t="s">
        <v>19</v>
      </c>
      <c r="D3511" s="1">
        <v>8</v>
      </c>
    </row>
    <row r="3512" hidden="1" customHeight="1" outlineLevel="2" spans="1:10">
      <c r="A3512" s="27">
        <v>45594</v>
      </c>
      <c r="B3512" s="1" t="s">
        <v>2212</v>
      </c>
      <c r="C3512" s="1" t="s">
        <v>19</v>
      </c>
      <c r="D3512" s="1">
        <f>E3512-F3512</f>
        <v>-8</v>
      </c>
      <c r="F3512" s="1">
        <v>8</v>
      </c>
      <c r="H3512" s="1" t="s">
        <v>156</v>
      </c>
      <c r="I3512" s="1" t="s">
        <v>157</v>
      </c>
      <c r="J3512" s="1" t="s">
        <v>89</v>
      </c>
    </row>
    <row r="3513" customHeight="1" outlineLevel="1" collapsed="1" spans="1:4">
      <c r="A3513" s="27"/>
      <c r="B3513" s="28" t="s">
        <v>2213</v>
      </c>
      <c r="D3513" s="1">
        <f>SUBTOTAL(9,D3511:D3512)</f>
        <v>0</v>
      </c>
    </row>
    <row r="3514" hidden="1" customHeight="1" outlineLevel="2" spans="1:4">
      <c r="A3514" s="27">
        <v>45496</v>
      </c>
      <c r="B3514" s="1" t="s">
        <v>2214</v>
      </c>
      <c r="C3514" s="1" t="s">
        <v>803</v>
      </c>
      <c r="D3514" s="1">
        <v>1</v>
      </c>
    </row>
    <row r="3515" hidden="1" customHeight="1" outlineLevel="2" spans="1:10">
      <c r="A3515" s="27">
        <v>46022</v>
      </c>
      <c r="B3515" s="1" t="s">
        <v>2214</v>
      </c>
      <c r="C3515" s="1" t="s">
        <v>19</v>
      </c>
      <c r="D3515" s="1">
        <f>E3515-F3515</f>
        <v>-1</v>
      </c>
      <c r="F3515" s="1">
        <v>1</v>
      </c>
      <c r="H3515" s="1" t="s">
        <v>38</v>
      </c>
      <c r="I3515" s="1" t="s">
        <v>39</v>
      </c>
      <c r="J3515" s="1" t="s">
        <v>39</v>
      </c>
    </row>
    <row r="3516" customHeight="1" outlineLevel="1" collapsed="1" spans="1:4">
      <c r="A3516" s="27"/>
      <c r="B3516" s="28" t="s">
        <v>2215</v>
      </c>
      <c r="D3516" s="1">
        <f>SUBTOTAL(9,D3514:D3515)</f>
        <v>0</v>
      </c>
    </row>
    <row r="3517" hidden="1" customHeight="1" outlineLevel="2" spans="1:4">
      <c r="A3517" s="27">
        <v>45496</v>
      </c>
      <c r="B3517" s="1" t="s">
        <v>2216</v>
      </c>
      <c r="C3517" s="1" t="s">
        <v>768</v>
      </c>
      <c r="D3517" s="1">
        <v>2000</v>
      </c>
    </row>
    <row r="3518" hidden="1" customHeight="1" outlineLevel="2" spans="1:10">
      <c r="A3518" s="27">
        <v>45495</v>
      </c>
      <c r="B3518" s="1" t="s">
        <v>2216</v>
      </c>
      <c r="C3518" s="1" t="s">
        <v>28</v>
      </c>
      <c r="D3518" s="1">
        <f t="shared" ref="D3518:D3523" si="45">E3518-F3518</f>
        <v>-2000</v>
      </c>
      <c r="F3518" s="1">
        <v>2000</v>
      </c>
      <c r="H3518" s="1" t="s">
        <v>49</v>
      </c>
      <c r="I3518" s="1" t="s">
        <v>50</v>
      </c>
      <c r="J3518" s="1" t="s">
        <v>16</v>
      </c>
    </row>
    <row r="3519" hidden="1" customHeight="1" outlineLevel="2" spans="1:7">
      <c r="A3519" s="27">
        <v>45496</v>
      </c>
      <c r="B3519" s="1" t="s">
        <v>2216</v>
      </c>
      <c r="C3519" s="1" t="s">
        <v>769</v>
      </c>
      <c r="D3519" s="1">
        <f t="shared" si="45"/>
        <v>1600</v>
      </c>
      <c r="E3519" s="1">
        <v>1600</v>
      </c>
      <c r="G3519" s="1" t="s">
        <v>61</v>
      </c>
    </row>
    <row r="3520" hidden="1" customHeight="1" outlineLevel="2" spans="1:11">
      <c r="A3520" s="27">
        <v>45623</v>
      </c>
      <c r="B3520" s="1" t="s">
        <v>2216</v>
      </c>
      <c r="C3520" s="1" t="s">
        <v>768</v>
      </c>
      <c r="D3520" s="1">
        <f t="shared" si="45"/>
        <v>700</v>
      </c>
      <c r="E3520" s="1">
        <v>700</v>
      </c>
      <c r="G3520" s="1" t="s">
        <v>1343</v>
      </c>
      <c r="K3520" s="1" t="s">
        <v>879</v>
      </c>
    </row>
    <row r="3521" hidden="1" customHeight="1" outlineLevel="2" spans="1:10">
      <c r="A3521" s="27">
        <v>45627</v>
      </c>
      <c r="B3521" s="1" t="s">
        <v>2216</v>
      </c>
      <c r="C3521" s="1" t="s">
        <v>769</v>
      </c>
      <c r="D3521" s="1">
        <f t="shared" si="45"/>
        <v>-2300</v>
      </c>
      <c r="F3521" s="1">
        <v>2300</v>
      </c>
      <c r="H3521" s="1" t="s">
        <v>1344</v>
      </c>
      <c r="I3521" s="1" t="s">
        <v>1345</v>
      </c>
      <c r="J3521" s="1" t="s">
        <v>16</v>
      </c>
    </row>
    <row r="3522" hidden="1" customHeight="1" outlineLevel="2" spans="1:7">
      <c r="A3522" s="27">
        <v>46015</v>
      </c>
      <c r="B3522" s="1" t="s">
        <v>2216</v>
      </c>
      <c r="C3522" s="1" t="s">
        <v>768</v>
      </c>
      <c r="D3522" s="1">
        <f t="shared" si="45"/>
        <v>450</v>
      </c>
      <c r="E3522" s="1">
        <v>450</v>
      </c>
      <c r="G3522" s="1" t="s">
        <v>167</v>
      </c>
    </row>
    <row r="3523" hidden="1" customHeight="1" outlineLevel="2" spans="1:10">
      <c r="A3523" s="27">
        <v>46015</v>
      </c>
      <c r="B3523" s="1" t="s">
        <v>2216</v>
      </c>
      <c r="C3523" s="1" t="s">
        <v>768</v>
      </c>
      <c r="D3523" s="1">
        <f t="shared" si="45"/>
        <v>-450</v>
      </c>
      <c r="F3523" s="1">
        <v>450</v>
      </c>
      <c r="H3523" s="1" t="s">
        <v>49</v>
      </c>
      <c r="I3523" s="1" t="s">
        <v>50</v>
      </c>
      <c r="J3523" s="1" t="s">
        <v>16</v>
      </c>
    </row>
    <row r="3524" customHeight="1" outlineLevel="1" collapsed="1" spans="1:4">
      <c r="A3524" s="27"/>
      <c r="B3524" s="28" t="s">
        <v>2217</v>
      </c>
      <c r="D3524" s="1">
        <f>SUBTOTAL(9,D3517:D3523)</f>
        <v>0</v>
      </c>
    </row>
    <row r="3525" hidden="1" customHeight="1" outlineLevel="2" spans="1:4">
      <c r="A3525" s="27">
        <v>45496</v>
      </c>
      <c r="B3525" s="1" t="s">
        <v>2218</v>
      </c>
      <c r="C3525" s="1" t="s">
        <v>19</v>
      </c>
      <c r="D3525" s="1">
        <v>15</v>
      </c>
    </row>
    <row r="3526" hidden="1" customHeight="1" outlineLevel="2" spans="1:10">
      <c r="A3526" s="27">
        <v>45660</v>
      </c>
      <c r="B3526" s="1" t="s">
        <v>2218</v>
      </c>
      <c r="C3526" s="1" t="s">
        <v>19</v>
      </c>
      <c r="D3526" s="1">
        <f>E3526-F3526</f>
        <v>-15</v>
      </c>
      <c r="F3526" s="1">
        <v>15</v>
      </c>
      <c r="H3526" s="1" t="s">
        <v>38</v>
      </c>
      <c r="I3526" s="1" t="s">
        <v>39</v>
      </c>
      <c r="J3526" s="1" t="s">
        <v>39</v>
      </c>
    </row>
    <row r="3527" customHeight="1" outlineLevel="1" collapsed="1" spans="1:4">
      <c r="A3527" s="27"/>
      <c r="B3527" s="28" t="s">
        <v>2219</v>
      </c>
      <c r="D3527" s="1">
        <f>SUBTOTAL(9,D3525:D3526)</f>
        <v>0</v>
      </c>
    </row>
    <row r="3528" hidden="1" customHeight="1" outlineLevel="2" spans="1:11">
      <c r="A3528" s="27">
        <v>45490</v>
      </c>
      <c r="B3528" s="1" t="s">
        <v>2220</v>
      </c>
      <c r="C3528" s="1" t="s">
        <v>19</v>
      </c>
      <c r="D3528" s="1">
        <f>E3528-F3528</f>
        <v>300</v>
      </c>
      <c r="E3528" s="1">
        <v>300</v>
      </c>
      <c r="G3528" s="1" t="s">
        <v>20</v>
      </c>
      <c r="K3528" s="1" t="s">
        <v>53</v>
      </c>
    </row>
    <row r="3529" hidden="1" customHeight="1" outlineLevel="2" spans="1:10">
      <c r="A3529" s="27">
        <v>45493</v>
      </c>
      <c r="B3529" s="1" t="s">
        <v>2220</v>
      </c>
      <c r="C3529" s="1" t="s">
        <v>19</v>
      </c>
      <c r="D3529" s="1">
        <f>E3529-F3529</f>
        <v>-300</v>
      </c>
      <c r="F3529" s="1">
        <v>300</v>
      </c>
      <c r="H3529" s="1" t="s">
        <v>14</v>
      </c>
      <c r="I3529" s="1" t="s">
        <v>21</v>
      </c>
      <c r="J3529" s="1" t="s">
        <v>16</v>
      </c>
    </row>
    <row r="3530" customHeight="1" outlineLevel="1" collapsed="1" spans="1:4">
      <c r="A3530" s="27"/>
      <c r="B3530" s="28" t="s">
        <v>2221</v>
      </c>
      <c r="D3530" s="1">
        <f>SUBTOTAL(9,D3528:D3529)</f>
        <v>0</v>
      </c>
    </row>
    <row r="3531" hidden="1" customHeight="1" outlineLevel="2" spans="1:7">
      <c r="A3531" s="27">
        <v>45496</v>
      </c>
      <c r="B3531" s="1" t="s">
        <v>2222</v>
      </c>
      <c r="C3531" s="1" t="s">
        <v>19</v>
      </c>
      <c r="D3531" s="1">
        <f>E3531-F3531</f>
        <v>4</v>
      </c>
      <c r="E3531" s="1">
        <v>4</v>
      </c>
      <c r="G3531" s="1" t="s">
        <v>61</v>
      </c>
    </row>
    <row r="3532" hidden="1" customHeight="1" outlineLevel="2" spans="1:10">
      <c r="A3532" s="27">
        <v>45502</v>
      </c>
      <c r="B3532" s="1" t="s">
        <v>2222</v>
      </c>
      <c r="C3532" s="1" t="s">
        <v>19</v>
      </c>
      <c r="D3532" s="1">
        <f>E3532-F3532</f>
        <v>-4</v>
      </c>
      <c r="F3532" s="1">
        <v>4</v>
      </c>
      <c r="H3532" s="1" t="s">
        <v>62</v>
      </c>
      <c r="I3532" s="1" t="s">
        <v>88</v>
      </c>
      <c r="J3532" s="1" t="s">
        <v>89</v>
      </c>
    </row>
    <row r="3533" customHeight="1" outlineLevel="1" collapsed="1" spans="1:4">
      <c r="A3533" s="27"/>
      <c r="B3533" s="28" t="s">
        <v>2223</v>
      </c>
      <c r="D3533" s="1">
        <f>SUBTOTAL(9,D3531:D3532)</f>
        <v>0</v>
      </c>
    </row>
    <row r="3534" hidden="1" customHeight="1" outlineLevel="2" spans="1:7">
      <c r="A3534" s="27">
        <v>45496</v>
      </c>
      <c r="B3534" s="1" t="s">
        <v>2224</v>
      </c>
      <c r="C3534" s="1" t="s">
        <v>19</v>
      </c>
      <c r="D3534" s="1">
        <f>E3534-F3534</f>
        <v>2</v>
      </c>
      <c r="E3534" s="1">
        <v>2</v>
      </c>
      <c r="G3534" s="1" t="s">
        <v>61</v>
      </c>
    </row>
    <row r="3535" hidden="1" customHeight="1" outlineLevel="2" spans="1:10">
      <c r="A3535" s="27">
        <v>45502</v>
      </c>
      <c r="B3535" s="1" t="s">
        <v>2224</v>
      </c>
      <c r="C3535" s="1" t="s">
        <v>19</v>
      </c>
      <c r="D3535" s="1">
        <f>E3535-F3535</f>
        <v>-2</v>
      </c>
      <c r="F3535" s="1">
        <v>2</v>
      </c>
      <c r="H3535" s="1" t="s">
        <v>62</v>
      </c>
      <c r="I3535" s="1" t="s">
        <v>88</v>
      </c>
      <c r="J3535" s="1" t="s">
        <v>89</v>
      </c>
    </row>
    <row r="3536" customHeight="1" outlineLevel="1" collapsed="1" spans="1:4">
      <c r="A3536" s="27"/>
      <c r="B3536" s="28" t="s">
        <v>2225</v>
      </c>
      <c r="D3536" s="1">
        <f>SUBTOTAL(9,D3534:D3535)</f>
        <v>0</v>
      </c>
    </row>
    <row r="3537" hidden="1" customHeight="1" outlineLevel="2" spans="1:11">
      <c r="A3537" s="27">
        <v>45490</v>
      </c>
      <c r="B3537" s="1" t="s">
        <v>2226</v>
      </c>
      <c r="C3537" s="1" t="s">
        <v>19</v>
      </c>
      <c r="D3537" s="1">
        <f>E3537-F3537</f>
        <v>300</v>
      </c>
      <c r="E3537" s="1">
        <v>300</v>
      </c>
      <c r="G3537" s="1" t="s">
        <v>20</v>
      </c>
      <c r="K3537" s="1" t="s">
        <v>53</v>
      </c>
    </row>
    <row r="3538" hidden="1" customHeight="1" outlineLevel="2" spans="1:10">
      <c r="A3538" s="27">
        <v>45493</v>
      </c>
      <c r="B3538" s="1" t="s">
        <v>2226</v>
      </c>
      <c r="C3538" s="1" t="s">
        <v>19</v>
      </c>
      <c r="D3538" s="1">
        <f>E3538-F3538</f>
        <v>-300</v>
      </c>
      <c r="F3538" s="1">
        <v>300</v>
      </c>
      <c r="H3538" s="1" t="s">
        <v>14</v>
      </c>
      <c r="I3538" s="1" t="s">
        <v>21</v>
      </c>
      <c r="J3538" s="1" t="s">
        <v>16</v>
      </c>
    </row>
    <row r="3539" customHeight="1" outlineLevel="1" collapsed="1" spans="1:4">
      <c r="A3539" s="27"/>
      <c r="B3539" s="28" t="s">
        <v>2227</v>
      </c>
      <c r="D3539" s="1">
        <f>SUBTOTAL(9,D3537:D3538)</f>
        <v>0</v>
      </c>
    </row>
    <row r="3540" hidden="1" customHeight="1" outlineLevel="2" spans="1:7">
      <c r="A3540" s="27">
        <v>45531</v>
      </c>
      <c r="B3540" s="1" t="s">
        <v>2228</v>
      </c>
      <c r="C3540" s="1" t="s">
        <v>779</v>
      </c>
      <c r="D3540" s="1">
        <f>E3540-F3540</f>
        <v>10</v>
      </c>
      <c r="E3540" s="1">
        <v>10</v>
      </c>
      <c r="G3540" s="1" t="s">
        <v>61</v>
      </c>
    </row>
    <row r="3541" hidden="1" customHeight="1" outlineLevel="2" spans="1:10">
      <c r="A3541" s="27">
        <v>45538</v>
      </c>
      <c r="B3541" s="1" t="s">
        <v>2228</v>
      </c>
      <c r="C3541" s="1" t="s">
        <v>779</v>
      </c>
      <c r="D3541" s="1">
        <f>E3541-F3541</f>
        <v>-10</v>
      </c>
      <c r="F3541" s="1">
        <v>10</v>
      </c>
      <c r="H3541" s="1" t="s">
        <v>406</v>
      </c>
      <c r="I3541" s="1" t="s">
        <v>165</v>
      </c>
      <c r="J3541" s="1" t="s">
        <v>89</v>
      </c>
    </row>
    <row r="3542" customHeight="1" outlineLevel="1" collapsed="1" spans="1:4">
      <c r="A3542" s="27"/>
      <c r="B3542" s="28" t="s">
        <v>2229</v>
      </c>
      <c r="D3542" s="1">
        <f>SUBTOTAL(9,D3540:D3541)</f>
        <v>0</v>
      </c>
    </row>
    <row r="3543" hidden="1" customHeight="1" outlineLevel="2" spans="1:7">
      <c r="A3543" s="27">
        <v>45519</v>
      </c>
      <c r="B3543" s="1" t="s">
        <v>2230</v>
      </c>
      <c r="C3543" s="1" t="s">
        <v>19</v>
      </c>
      <c r="D3543" s="1">
        <f>E3543-F3543</f>
        <v>2</v>
      </c>
      <c r="E3543" s="1">
        <v>2</v>
      </c>
      <c r="G3543" s="1" t="s">
        <v>61</v>
      </c>
    </row>
    <row r="3544" hidden="1" customHeight="1" outlineLevel="2" spans="1:10">
      <c r="A3544" s="27">
        <v>45525</v>
      </c>
      <c r="B3544" s="1" t="s">
        <v>2230</v>
      </c>
      <c r="C3544" s="1" t="s">
        <v>19</v>
      </c>
      <c r="D3544" s="1">
        <f>E3544-F3544</f>
        <v>-2</v>
      </c>
      <c r="F3544" s="1">
        <v>2</v>
      </c>
      <c r="H3544" s="1" t="s">
        <v>62</v>
      </c>
      <c r="I3544" s="1" t="s">
        <v>63</v>
      </c>
      <c r="J3544" s="1" t="s">
        <v>64</v>
      </c>
    </row>
    <row r="3545" customHeight="1" outlineLevel="1" collapsed="1" spans="1:4">
      <c r="A3545" s="27"/>
      <c r="B3545" s="28" t="s">
        <v>2231</v>
      </c>
      <c r="D3545" s="1">
        <f>SUBTOTAL(9,D3543:D3544)</f>
        <v>0</v>
      </c>
    </row>
    <row r="3546" hidden="1" customHeight="1" outlineLevel="2" spans="1:4">
      <c r="A3546" s="27">
        <v>45496</v>
      </c>
      <c r="B3546" s="1" t="s">
        <v>2232</v>
      </c>
      <c r="C3546" s="1" t="s">
        <v>19</v>
      </c>
      <c r="D3546" s="1">
        <v>100</v>
      </c>
    </row>
    <row r="3547" hidden="1" customHeight="1" outlineLevel="2" spans="1:4">
      <c r="A3547" s="27">
        <v>45496</v>
      </c>
      <c r="B3547" s="1" t="s">
        <v>2232</v>
      </c>
      <c r="C3547" s="1" t="s">
        <v>19</v>
      </c>
      <c r="D3547" s="1">
        <v>87</v>
      </c>
    </row>
    <row r="3548" hidden="1" customHeight="1" outlineLevel="2" spans="1:10">
      <c r="A3548" s="27">
        <v>45524</v>
      </c>
      <c r="B3548" s="1" t="s">
        <v>2232</v>
      </c>
      <c r="C3548" s="1" t="s">
        <v>19</v>
      </c>
      <c r="D3548" s="1">
        <f t="shared" ref="D3548:D3553" si="46">E3548-F3548</f>
        <v>-35</v>
      </c>
      <c r="F3548" s="1">
        <v>35</v>
      </c>
      <c r="H3548" s="1" t="s">
        <v>14</v>
      </c>
      <c r="I3548" s="1" t="s">
        <v>21</v>
      </c>
      <c r="J3548" s="1" t="s">
        <v>16</v>
      </c>
    </row>
    <row r="3549" hidden="1" customHeight="1" outlineLevel="2" spans="1:10">
      <c r="A3549" s="27">
        <v>45524</v>
      </c>
      <c r="B3549" s="1" t="s">
        <v>2232</v>
      </c>
      <c r="C3549" s="1" t="s">
        <v>19</v>
      </c>
      <c r="D3549" s="1">
        <f t="shared" si="46"/>
        <v>-12</v>
      </c>
      <c r="F3549" s="1">
        <v>12</v>
      </c>
      <c r="H3549" s="1" t="s">
        <v>14</v>
      </c>
      <c r="I3549" s="1" t="s">
        <v>21</v>
      </c>
      <c r="J3549" s="1" t="s">
        <v>16</v>
      </c>
    </row>
    <row r="3550" hidden="1" customHeight="1" outlineLevel="2" spans="1:10">
      <c r="A3550" s="27">
        <v>45531</v>
      </c>
      <c r="B3550" s="1" t="s">
        <v>2232</v>
      </c>
      <c r="C3550" s="1" t="s">
        <v>19</v>
      </c>
      <c r="D3550" s="1">
        <f t="shared" si="46"/>
        <v>-10</v>
      </c>
      <c r="F3550" s="1">
        <v>10</v>
      </c>
      <c r="H3550" s="1" t="s">
        <v>62</v>
      </c>
      <c r="I3550" s="1" t="s">
        <v>88</v>
      </c>
      <c r="J3550" s="1" t="s">
        <v>89</v>
      </c>
    </row>
    <row r="3551" hidden="1" customHeight="1" outlineLevel="2" spans="1:7">
      <c r="A3551" s="27">
        <v>45539</v>
      </c>
      <c r="B3551" s="1" t="s">
        <v>2232</v>
      </c>
      <c r="C3551" s="1" t="s">
        <v>19</v>
      </c>
      <c r="D3551" s="1">
        <f t="shared" si="46"/>
        <v>1</v>
      </c>
      <c r="E3551" s="1">
        <v>1</v>
      </c>
      <c r="G3551" s="1" t="s">
        <v>869</v>
      </c>
    </row>
    <row r="3552" hidden="1" customHeight="1" outlineLevel="2" spans="1:10">
      <c r="A3552" s="27">
        <v>45558</v>
      </c>
      <c r="B3552" s="1" t="s">
        <v>2232</v>
      </c>
      <c r="C3552" s="1" t="s">
        <v>19</v>
      </c>
      <c r="D3552" s="1">
        <f t="shared" si="46"/>
        <v>-1</v>
      </c>
      <c r="F3552" s="1">
        <v>1</v>
      </c>
      <c r="H3552" s="1" t="s">
        <v>14</v>
      </c>
      <c r="I3552" s="1" t="s">
        <v>21</v>
      </c>
      <c r="J3552" s="1" t="s">
        <v>16</v>
      </c>
    </row>
    <row r="3553" hidden="1" customHeight="1" outlineLevel="2" spans="1:10">
      <c r="A3553" s="27">
        <v>46022</v>
      </c>
      <c r="B3553" s="1" t="s">
        <v>2232</v>
      </c>
      <c r="C3553" s="1" t="s">
        <v>19</v>
      </c>
      <c r="D3553" s="1">
        <f t="shared" si="46"/>
        <v>-130</v>
      </c>
      <c r="F3553" s="1">
        <v>130</v>
      </c>
      <c r="H3553" s="1" t="s">
        <v>38</v>
      </c>
      <c r="I3553" s="1" t="s">
        <v>39</v>
      </c>
      <c r="J3553" s="1" t="s">
        <v>39</v>
      </c>
    </row>
    <row r="3554" customHeight="1" outlineLevel="1" collapsed="1" spans="1:4">
      <c r="A3554" s="27"/>
      <c r="B3554" s="28" t="s">
        <v>2233</v>
      </c>
      <c r="D3554" s="1">
        <f>SUBTOTAL(9,D3546:D3553)</f>
        <v>0</v>
      </c>
    </row>
    <row r="3555" hidden="1" customHeight="1" outlineLevel="2" spans="1:7">
      <c r="A3555" s="27">
        <v>45516</v>
      </c>
      <c r="B3555" s="1" t="s">
        <v>2234</v>
      </c>
      <c r="C3555" s="1" t="s">
        <v>19</v>
      </c>
      <c r="D3555" s="1">
        <f>E3555-F3555</f>
        <v>1</v>
      </c>
      <c r="E3555" s="1">
        <v>1</v>
      </c>
      <c r="G3555" s="1" t="s">
        <v>13</v>
      </c>
    </row>
    <row r="3556" hidden="1" customHeight="1" outlineLevel="2" spans="1:10">
      <c r="A3556" s="27">
        <v>45545</v>
      </c>
      <c r="B3556" s="1" t="s">
        <v>2234</v>
      </c>
      <c r="C3556" s="1" t="s">
        <v>19</v>
      </c>
      <c r="D3556" s="1">
        <f>E3556-F3556</f>
        <v>-1</v>
      </c>
      <c r="F3556" s="1">
        <v>1</v>
      </c>
      <c r="H3556" s="1" t="s">
        <v>14</v>
      </c>
      <c r="I3556" s="1" t="s">
        <v>407</v>
      </c>
      <c r="J3556" s="1" t="s">
        <v>1246</v>
      </c>
    </row>
    <row r="3557" customHeight="1" outlineLevel="1" collapsed="1" spans="1:4">
      <c r="A3557" s="27"/>
      <c r="B3557" s="28" t="s">
        <v>2235</v>
      </c>
      <c r="D3557" s="1">
        <f>SUBTOTAL(9,D3555:D3556)</f>
        <v>0</v>
      </c>
    </row>
    <row r="3558" hidden="1" customHeight="1" outlineLevel="2" spans="1:4">
      <c r="A3558" s="27">
        <v>45496</v>
      </c>
      <c r="B3558" s="1" t="s">
        <v>2236</v>
      </c>
      <c r="C3558" s="1" t="s">
        <v>19</v>
      </c>
      <c r="D3558" s="1">
        <v>2</v>
      </c>
    </row>
    <row r="3559" hidden="1" customHeight="1" outlineLevel="2" spans="1:10">
      <c r="A3559" s="27">
        <v>45504</v>
      </c>
      <c r="B3559" s="1" t="s">
        <v>2236</v>
      </c>
      <c r="C3559" s="1" t="s">
        <v>19</v>
      </c>
      <c r="D3559" s="1">
        <f>E3559-F3559</f>
        <v>-2</v>
      </c>
      <c r="F3559" s="1">
        <v>2</v>
      </c>
      <c r="H3559" s="1" t="s">
        <v>62</v>
      </c>
      <c r="I3559" s="1" t="s">
        <v>88</v>
      </c>
      <c r="J3559" s="1" t="s">
        <v>151</v>
      </c>
    </row>
    <row r="3560" customHeight="1" outlineLevel="1" collapsed="1" spans="1:4">
      <c r="A3560" s="27"/>
      <c r="B3560" s="28" t="s">
        <v>2237</v>
      </c>
      <c r="D3560" s="1">
        <f>SUBTOTAL(9,D3558:D3559)</f>
        <v>0</v>
      </c>
    </row>
    <row r="3561" hidden="1" customHeight="1" outlineLevel="2" spans="1:4">
      <c r="A3561" s="27">
        <v>45496</v>
      </c>
      <c r="B3561" s="1" t="s">
        <v>2238</v>
      </c>
      <c r="C3561" s="1" t="s">
        <v>1452</v>
      </c>
      <c r="D3561" s="1">
        <v>1</v>
      </c>
    </row>
    <row r="3562" hidden="1" customHeight="1" outlineLevel="2" spans="1:10">
      <c r="A3562" s="27">
        <v>46022</v>
      </c>
      <c r="B3562" s="1" t="s">
        <v>2238</v>
      </c>
      <c r="C3562" s="1" t="s">
        <v>19</v>
      </c>
      <c r="D3562" s="1">
        <f>E3562-F3562</f>
        <v>-1</v>
      </c>
      <c r="F3562" s="1">
        <v>1</v>
      </c>
      <c r="H3562" s="1" t="s">
        <v>38</v>
      </c>
      <c r="I3562" s="1" t="s">
        <v>39</v>
      </c>
      <c r="J3562" s="1" t="s">
        <v>39</v>
      </c>
    </row>
    <row r="3563" customHeight="1" outlineLevel="1" collapsed="1" spans="1:4">
      <c r="A3563" s="27"/>
      <c r="B3563" s="28" t="s">
        <v>2239</v>
      </c>
      <c r="D3563" s="1">
        <f>SUBTOTAL(9,D3561:D3562)</f>
        <v>0</v>
      </c>
    </row>
    <row r="3564" hidden="1" customHeight="1" outlineLevel="2" spans="1:4">
      <c r="A3564" s="27">
        <v>45496</v>
      </c>
      <c r="B3564" s="1" t="s">
        <v>2240</v>
      </c>
      <c r="C3564" s="1" t="s">
        <v>19</v>
      </c>
      <c r="D3564" s="1">
        <v>12</v>
      </c>
    </row>
    <row r="3565" hidden="1" customHeight="1" outlineLevel="2" spans="1:4">
      <c r="A3565" s="27">
        <v>45496</v>
      </c>
      <c r="B3565" s="1" t="s">
        <v>2240</v>
      </c>
      <c r="C3565" s="1" t="s">
        <v>1452</v>
      </c>
      <c r="D3565" s="1">
        <v>1</v>
      </c>
    </row>
    <row r="3566" hidden="1" customHeight="1" outlineLevel="2" spans="1:10">
      <c r="A3566" s="27">
        <v>45659</v>
      </c>
      <c r="B3566" s="1" t="s">
        <v>2240</v>
      </c>
      <c r="C3566" s="1" t="s">
        <v>19</v>
      </c>
      <c r="D3566" s="1">
        <f>E3566-F3566</f>
        <v>-1</v>
      </c>
      <c r="F3566" s="1">
        <v>1</v>
      </c>
      <c r="H3566" s="1" t="s">
        <v>62</v>
      </c>
      <c r="I3566" s="1" t="s">
        <v>88</v>
      </c>
      <c r="J3566" s="1" t="s">
        <v>89</v>
      </c>
    </row>
    <row r="3567" hidden="1" customHeight="1" outlineLevel="2" spans="1:10">
      <c r="A3567" s="27">
        <v>45660</v>
      </c>
      <c r="B3567" s="1" t="s">
        <v>2240</v>
      </c>
      <c r="C3567" s="1" t="s">
        <v>19</v>
      </c>
      <c r="D3567" s="1">
        <f>E3567-F3567</f>
        <v>-12</v>
      </c>
      <c r="F3567" s="1">
        <v>12</v>
      </c>
      <c r="H3567" s="1" t="s">
        <v>38</v>
      </c>
      <c r="I3567" s="1" t="s">
        <v>39</v>
      </c>
      <c r="J3567" s="1" t="s">
        <v>39</v>
      </c>
    </row>
    <row r="3568" customHeight="1" outlineLevel="1" collapsed="1" spans="1:4">
      <c r="A3568" s="27"/>
      <c r="B3568" s="28" t="s">
        <v>2241</v>
      </c>
      <c r="D3568" s="1">
        <f>SUBTOTAL(9,D3564:D3567)</f>
        <v>0</v>
      </c>
    </row>
    <row r="3569" hidden="1" customHeight="1" outlineLevel="2" spans="1:4">
      <c r="A3569" s="27">
        <v>45496</v>
      </c>
      <c r="B3569" s="1" t="s">
        <v>2242</v>
      </c>
      <c r="C3569" s="1" t="s">
        <v>19</v>
      </c>
      <c r="D3569" s="1">
        <v>2</v>
      </c>
    </row>
    <row r="3570" hidden="1" customHeight="1" outlineLevel="2" spans="1:10">
      <c r="A3570" s="27">
        <v>45493</v>
      </c>
      <c r="B3570" s="1" t="s">
        <v>2242</v>
      </c>
      <c r="C3570" s="1" t="s">
        <v>19</v>
      </c>
      <c r="D3570" s="1">
        <f>E3570-F3570</f>
        <v>-2</v>
      </c>
      <c r="F3570" s="1">
        <v>2</v>
      </c>
      <c r="H3570" s="1" t="s">
        <v>62</v>
      </c>
      <c r="I3570" s="1" t="s">
        <v>63</v>
      </c>
      <c r="J3570" s="1" t="s">
        <v>64</v>
      </c>
    </row>
    <row r="3571" customHeight="1" outlineLevel="1" collapsed="1" spans="1:4">
      <c r="A3571" s="27"/>
      <c r="B3571" s="28" t="s">
        <v>2243</v>
      </c>
      <c r="D3571" s="1">
        <f>SUBTOTAL(9,D3569:D3570)</f>
        <v>0</v>
      </c>
    </row>
    <row r="3572" hidden="1" customHeight="1" outlineLevel="2" spans="1:4">
      <c r="A3572" s="27">
        <v>45496</v>
      </c>
      <c r="B3572" s="1" t="s">
        <v>2244</v>
      </c>
      <c r="C3572" s="1" t="s">
        <v>19</v>
      </c>
      <c r="D3572" s="1">
        <v>37</v>
      </c>
    </row>
    <row r="3573" customHeight="1" outlineLevel="1" collapsed="1" spans="1:4">
      <c r="A3573" s="27"/>
      <c r="B3573" s="28" t="s">
        <v>2245</v>
      </c>
      <c r="D3573" s="1">
        <f>SUBTOTAL(9,D3572)</f>
        <v>37</v>
      </c>
    </row>
    <row r="3574" hidden="1" customHeight="1" outlineLevel="2" spans="1:4">
      <c r="A3574" s="27">
        <v>45496</v>
      </c>
      <c r="B3574" s="1" t="s">
        <v>2246</v>
      </c>
      <c r="C3574" s="1" t="s">
        <v>19</v>
      </c>
      <c r="D3574" s="1">
        <v>13</v>
      </c>
    </row>
    <row r="3575" customHeight="1" outlineLevel="1" collapsed="1" spans="1:4">
      <c r="A3575" s="27"/>
      <c r="B3575" s="28" t="s">
        <v>2247</v>
      </c>
      <c r="D3575" s="1">
        <f>SUBTOTAL(9,D3574)</f>
        <v>13</v>
      </c>
    </row>
    <row r="3576" hidden="1" customHeight="1" outlineLevel="2" spans="1:4">
      <c r="A3576" s="27">
        <v>45496</v>
      </c>
      <c r="B3576" s="1" t="s">
        <v>2248</v>
      </c>
      <c r="C3576" s="1" t="s">
        <v>19</v>
      </c>
      <c r="D3576" s="1">
        <v>15</v>
      </c>
    </row>
    <row r="3577" customHeight="1" outlineLevel="1" collapsed="1" spans="1:4">
      <c r="A3577" s="27"/>
      <c r="B3577" s="28" t="s">
        <v>2249</v>
      </c>
      <c r="D3577" s="1">
        <f>SUBTOTAL(9,D3576)</f>
        <v>15</v>
      </c>
    </row>
    <row r="3578" hidden="1" customHeight="1" outlineLevel="2" spans="1:4">
      <c r="A3578" s="27">
        <v>45496</v>
      </c>
      <c r="B3578" s="1" t="s">
        <v>2250</v>
      </c>
      <c r="C3578" s="1" t="s">
        <v>19</v>
      </c>
      <c r="D3578" s="1">
        <v>52</v>
      </c>
    </row>
    <row r="3579" customHeight="1" outlineLevel="1" collapsed="1" spans="1:4">
      <c r="A3579" s="27"/>
      <c r="B3579" s="28" t="s">
        <v>2251</v>
      </c>
      <c r="D3579" s="1">
        <f>SUBTOTAL(9,D3578)</f>
        <v>52</v>
      </c>
    </row>
    <row r="3580" hidden="1" customHeight="1" outlineLevel="2" spans="1:4">
      <c r="A3580" s="27">
        <v>45496</v>
      </c>
      <c r="B3580" s="1" t="s">
        <v>2252</v>
      </c>
      <c r="C3580" s="1" t="s">
        <v>19</v>
      </c>
      <c r="D3580" s="1">
        <v>8</v>
      </c>
    </row>
    <row r="3581" customHeight="1" outlineLevel="1" collapsed="1" spans="1:4">
      <c r="A3581" s="27"/>
      <c r="B3581" s="28" t="s">
        <v>2253</v>
      </c>
      <c r="D3581" s="1">
        <f>SUBTOTAL(9,D3580)</f>
        <v>8</v>
      </c>
    </row>
    <row r="3582" hidden="1" customHeight="1" outlineLevel="2" spans="1:4">
      <c r="A3582" s="27">
        <v>45496</v>
      </c>
      <c r="B3582" s="1" t="s">
        <v>2254</v>
      </c>
      <c r="C3582" s="1" t="s">
        <v>19</v>
      </c>
      <c r="D3582" s="1">
        <v>64</v>
      </c>
    </row>
    <row r="3583" customHeight="1" outlineLevel="1" collapsed="1" spans="1:4">
      <c r="A3583" s="27"/>
      <c r="B3583" s="28" t="s">
        <v>2255</v>
      </c>
      <c r="D3583" s="1">
        <f>SUBTOTAL(9,D3582)</f>
        <v>64</v>
      </c>
    </row>
    <row r="3584" hidden="1" customHeight="1" outlineLevel="2" spans="1:4">
      <c r="A3584" s="27">
        <v>45496</v>
      </c>
      <c r="B3584" s="1" t="s">
        <v>2256</v>
      </c>
      <c r="C3584" s="1" t="s">
        <v>19</v>
      </c>
      <c r="D3584" s="1">
        <v>19</v>
      </c>
    </row>
    <row r="3585" customHeight="1" outlineLevel="1" collapsed="1" spans="1:4">
      <c r="A3585" s="27"/>
      <c r="B3585" s="28" t="s">
        <v>2257</v>
      </c>
      <c r="D3585" s="1">
        <f>SUBTOTAL(9,D3584)</f>
        <v>19</v>
      </c>
    </row>
    <row r="3586" hidden="1" customHeight="1" outlineLevel="2" spans="1:4">
      <c r="A3586" s="27">
        <v>45496</v>
      </c>
      <c r="B3586" s="1" t="s">
        <v>2258</v>
      </c>
      <c r="C3586" s="1" t="s">
        <v>19</v>
      </c>
      <c r="D3586" s="1">
        <v>5</v>
      </c>
    </row>
    <row r="3587" customHeight="1" outlineLevel="1" collapsed="1" spans="1:4">
      <c r="A3587" s="27"/>
      <c r="B3587" s="28" t="s">
        <v>2259</v>
      </c>
      <c r="D3587" s="1">
        <f>SUBTOTAL(9,D3586)</f>
        <v>5</v>
      </c>
    </row>
    <row r="3588" hidden="1" customHeight="1" outlineLevel="2" spans="1:4">
      <c r="A3588" s="27">
        <v>45496</v>
      </c>
      <c r="B3588" s="1" t="s">
        <v>2260</v>
      </c>
      <c r="C3588" s="1" t="s">
        <v>19</v>
      </c>
      <c r="D3588" s="1">
        <v>7</v>
      </c>
    </row>
    <row r="3589" customHeight="1" outlineLevel="1" collapsed="1" spans="1:4">
      <c r="A3589" s="27"/>
      <c r="B3589" s="28" t="s">
        <v>2261</v>
      </c>
      <c r="D3589" s="1">
        <f>SUBTOTAL(9,D3588)</f>
        <v>7</v>
      </c>
    </row>
    <row r="3590" hidden="1" customHeight="1" outlineLevel="2" spans="1:4">
      <c r="A3590" s="27">
        <v>45496</v>
      </c>
      <c r="B3590" s="1" t="s">
        <v>2262</v>
      </c>
      <c r="C3590" s="1" t="s">
        <v>19</v>
      </c>
      <c r="D3590" s="1">
        <v>6</v>
      </c>
    </row>
    <row r="3591" customHeight="1" outlineLevel="1" collapsed="1" spans="1:4">
      <c r="A3591" s="27"/>
      <c r="B3591" s="28" t="s">
        <v>2263</v>
      </c>
      <c r="D3591" s="1">
        <f>SUBTOTAL(9,D3590)</f>
        <v>6</v>
      </c>
    </row>
    <row r="3592" hidden="1" customHeight="1" outlineLevel="2" spans="1:4">
      <c r="A3592" s="27">
        <v>45496</v>
      </c>
      <c r="B3592" s="1" t="s">
        <v>2264</v>
      </c>
      <c r="C3592" s="1" t="s">
        <v>19</v>
      </c>
      <c r="D3592" s="1">
        <v>47</v>
      </c>
    </row>
    <row r="3593" customHeight="1" outlineLevel="1" collapsed="1" spans="1:4">
      <c r="A3593" s="27"/>
      <c r="B3593" s="28" t="s">
        <v>2265</v>
      </c>
      <c r="D3593" s="1">
        <f>SUBTOTAL(9,D3592)</f>
        <v>47</v>
      </c>
    </row>
    <row r="3594" hidden="1" customHeight="1" outlineLevel="2" spans="1:10">
      <c r="A3594" s="27">
        <v>45510</v>
      </c>
      <c r="B3594" s="1" t="s">
        <v>2266</v>
      </c>
      <c r="C3594" s="1" t="s">
        <v>19</v>
      </c>
      <c r="D3594" s="1">
        <f t="shared" ref="D3594:D3601" si="47">E3594-F3594</f>
        <v>-80</v>
      </c>
      <c r="F3594" s="1">
        <v>80</v>
      </c>
      <c r="H3594" s="1" t="s">
        <v>62</v>
      </c>
      <c r="I3594" s="1" t="s">
        <v>88</v>
      </c>
      <c r="J3594" s="1" t="s">
        <v>89</v>
      </c>
    </row>
    <row r="3595" hidden="1" customHeight="1" outlineLevel="2" spans="1:7">
      <c r="A3595" s="27">
        <v>45509</v>
      </c>
      <c r="B3595" s="1" t="s">
        <v>2266</v>
      </c>
      <c r="C3595" s="1" t="s">
        <v>19</v>
      </c>
      <c r="D3595" s="1">
        <f t="shared" si="47"/>
        <v>80</v>
      </c>
      <c r="E3595" s="1">
        <v>80</v>
      </c>
      <c r="G3595" s="1" t="s">
        <v>61</v>
      </c>
    </row>
    <row r="3596" hidden="1" customHeight="1" outlineLevel="2" spans="1:10">
      <c r="A3596" s="27">
        <v>45535</v>
      </c>
      <c r="B3596" s="1" t="s">
        <v>2266</v>
      </c>
      <c r="C3596" s="1" t="s">
        <v>19</v>
      </c>
      <c r="D3596" s="1">
        <f t="shared" si="47"/>
        <v>-13</v>
      </c>
      <c r="F3596" s="1">
        <v>13</v>
      </c>
      <c r="H3596" s="1" t="s">
        <v>62</v>
      </c>
      <c r="I3596" s="1" t="s">
        <v>88</v>
      </c>
      <c r="J3596" s="1" t="s">
        <v>89</v>
      </c>
    </row>
    <row r="3597" hidden="1" customHeight="1" outlineLevel="2" spans="1:7">
      <c r="A3597" s="27">
        <v>45531</v>
      </c>
      <c r="B3597" s="1" t="s">
        <v>2266</v>
      </c>
      <c r="C3597" s="1" t="s">
        <v>19</v>
      </c>
      <c r="D3597" s="1">
        <f t="shared" si="47"/>
        <v>100</v>
      </c>
      <c r="E3597" s="1">
        <v>100</v>
      </c>
      <c r="G3597" s="1" t="s">
        <v>61</v>
      </c>
    </row>
    <row r="3598" hidden="1" customHeight="1" outlineLevel="2" spans="1:7">
      <c r="A3598" s="27">
        <v>45540</v>
      </c>
      <c r="B3598" s="1" t="s">
        <v>2266</v>
      </c>
      <c r="C3598" s="1" t="s">
        <v>19</v>
      </c>
      <c r="D3598" s="1">
        <f t="shared" si="47"/>
        <v>100</v>
      </c>
      <c r="E3598" s="1">
        <v>100</v>
      </c>
      <c r="G3598" s="1" t="s">
        <v>61</v>
      </c>
    </row>
    <row r="3599" hidden="1" customHeight="1" outlineLevel="2" spans="1:10">
      <c r="A3599" s="27">
        <v>45541</v>
      </c>
      <c r="B3599" s="1" t="s">
        <v>2266</v>
      </c>
      <c r="C3599" s="1" t="s">
        <v>19</v>
      </c>
      <c r="D3599" s="1">
        <f t="shared" si="47"/>
        <v>-10</v>
      </c>
      <c r="F3599" s="1">
        <v>10</v>
      </c>
      <c r="H3599" s="1" t="s">
        <v>62</v>
      </c>
      <c r="I3599" s="1" t="s">
        <v>88</v>
      </c>
      <c r="J3599" s="1" t="s">
        <v>91</v>
      </c>
    </row>
    <row r="3600" hidden="1" customHeight="1" outlineLevel="2" spans="1:10">
      <c r="A3600" s="27">
        <v>45541</v>
      </c>
      <c r="B3600" s="1" t="s">
        <v>2266</v>
      </c>
      <c r="C3600" s="1" t="s">
        <v>19</v>
      </c>
      <c r="D3600" s="1">
        <f t="shared" si="47"/>
        <v>-100</v>
      </c>
      <c r="F3600" s="1">
        <v>100</v>
      </c>
      <c r="H3600" s="1" t="s">
        <v>62</v>
      </c>
      <c r="I3600" s="1" t="s">
        <v>88</v>
      </c>
      <c r="J3600" s="1" t="s">
        <v>776</v>
      </c>
    </row>
    <row r="3601" hidden="1" customHeight="1" outlineLevel="2" spans="1:10">
      <c r="A3601" s="27">
        <v>45555</v>
      </c>
      <c r="B3601" s="1" t="s">
        <v>2266</v>
      </c>
      <c r="C3601" s="1" t="s">
        <v>19</v>
      </c>
      <c r="D3601" s="1">
        <f t="shared" si="47"/>
        <v>-77</v>
      </c>
      <c r="F3601" s="1">
        <v>77</v>
      </c>
      <c r="H3601" s="1" t="s">
        <v>828</v>
      </c>
      <c r="I3601" s="1" t="s">
        <v>157</v>
      </c>
      <c r="J3601" s="1" t="s">
        <v>89</v>
      </c>
    </row>
    <row r="3602" customHeight="1" outlineLevel="1" collapsed="1" spans="1:4">
      <c r="A3602" s="27"/>
      <c r="B3602" s="28" t="s">
        <v>2267</v>
      </c>
      <c r="D3602" s="1">
        <f>SUBTOTAL(9,D3594:D3601)</f>
        <v>0</v>
      </c>
    </row>
    <row r="3603" hidden="1" customHeight="1" outlineLevel="2" spans="1:4">
      <c r="A3603" s="27">
        <v>45496</v>
      </c>
      <c r="B3603" s="1" t="s">
        <v>2268</v>
      </c>
      <c r="C3603" s="1" t="s">
        <v>19</v>
      </c>
      <c r="D3603" s="1">
        <v>6</v>
      </c>
    </row>
    <row r="3604" hidden="1" customHeight="1" outlineLevel="2" spans="1:10">
      <c r="A3604" s="27">
        <v>45533</v>
      </c>
      <c r="B3604" s="1" t="s">
        <v>2268</v>
      </c>
      <c r="C3604" s="1" t="s">
        <v>19</v>
      </c>
      <c r="D3604" s="1">
        <f t="shared" ref="D3604:D3609" si="48">E3604-F3604</f>
        <v>-2</v>
      </c>
      <c r="F3604" s="1">
        <v>2</v>
      </c>
      <c r="H3604" s="1" t="s">
        <v>62</v>
      </c>
      <c r="I3604" s="1" t="s">
        <v>88</v>
      </c>
      <c r="J3604" s="1" t="s">
        <v>89</v>
      </c>
    </row>
    <row r="3605" hidden="1" customHeight="1" outlineLevel="2" spans="1:10">
      <c r="A3605" s="27">
        <v>45533</v>
      </c>
      <c r="B3605" s="1" t="s">
        <v>2268</v>
      </c>
      <c r="C3605" s="1" t="s">
        <v>19</v>
      </c>
      <c r="D3605" s="1">
        <f t="shared" si="48"/>
        <v>-30</v>
      </c>
      <c r="F3605" s="1">
        <v>30</v>
      </c>
      <c r="H3605" s="1" t="s">
        <v>690</v>
      </c>
      <c r="I3605" s="1" t="s">
        <v>157</v>
      </c>
      <c r="J3605" s="1" t="s">
        <v>89</v>
      </c>
    </row>
    <row r="3606" hidden="1" customHeight="1" outlineLevel="2" spans="1:10">
      <c r="A3606" s="27">
        <v>45535</v>
      </c>
      <c r="B3606" s="1" t="s">
        <v>2268</v>
      </c>
      <c r="C3606" s="1" t="s">
        <v>19</v>
      </c>
      <c r="D3606" s="1">
        <f t="shared" si="48"/>
        <v>-6</v>
      </c>
      <c r="F3606" s="1">
        <v>6</v>
      </c>
      <c r="H3606" s="1" t="s">
        <v>62</v>
      </c>
      <c r="I3606" s="1" t="s">
        <v>88</v>
      </c>
      <c r="J3606" s="1" t="s">
        <v>89</v>
      </c>
    </row>
    <row r="3607" hidden="1" customHeight="1" outlineLevel="2" spans="1:7">
      <c r="A3607" s="27">
        <v>45531</v>
      </c>
      <c r="B3607" s="1" t="s">
        <v>2268</v>
      </c>
      <c r="C3607" s="1" t="s">
        <v>19</v>
      </c>
      <c r="D3607" s="1">
        <f t="shared" si="48"/>
        <v>100</v>
      </c>
      <c r="E3607" s="1">
        <v>100</v>
      </c>
      <c r="G3607" s="1" t="s">
        <v>61</v>
      </c>
    </row>
    <row r="3608" hidden="1" customHeight="1" outlineLevel="2" spans="1:10">
      <c r="A3608" s="27">
        <v>45540</v>
      </c>
      <c r="B3608" s="1" t="s">
        <v>2268</v>
      </c>
      <c r="C3608" s="1" t="s">
        <v>19</v>
      </c>
      <c r="D3608" s="1">
        <f t="shared" si="48"/>
        <v>-1</v>
      </c>
      <c r="F3608" s="1">
        <v>1</v>
      </c>
      <c r="H3608" s="1" t="s">
        <v>62</v>
      </c>
      <c r="I3608" s="1" t="s">
        <v>88</v>
      </c>
      <c r="J3608" s="1" t="s">
        <v>91</v>
      </c>
    </row>
    <row r="3609" hidden="1" customHeight="1" outlineLevel="2" spans="1:10">
      <c r="A3609" s="27">
        <v>45555</v>
      </c>
      <c r="B3609" s="1" t="s">
        <v>2268</v>
      </c>
      <c r="C3609" s="1" t="s">
        <v>19</v>
      </c>
      <c r="D3609" s="1">
        <f t="shared" si="48"/>
        <v>-67</v>
      </c>
      <c r="F3609" s="1">
        <v>67</v>
      </c>
      <c r="H3609" s="1" t="s">
        <v>828</v>
      </c>
      <c r="I3609" s="1" t="s">
        <v>157</v>
      </c>
      <c r="J3609" s="1" t="s">
        <v>89</v>
      </c>
    </row>
    <row r="3610" customHeight="1" outlineLevel="1" collapsed="1" spans="1:4">
      <c r="A3610" s="27"/>
      <c r="B3610" s="28" t="s">
        <v>2269</v>
      </c>
      <c r="D3610" s="1">
        <f>SUBTOTAL(9,D3603:D3609)</f>
        <v>0</v>
      </c>
    </row>
    <row r="3611" hidden="1" customHeight="1" outlineLevel="2" spans="1:10">
      <c r="A3611" s="27">
        <v>45533</v>
      </c>
      <c r="B3611" s="1" t="s">
        <v>2270</v>
      </c>
      <c r="C3611" s="1" t="s">
        <v>19</v>
      </c>
      <c r="D3611" s="1">
        <f t="shared" ref="D3611:D3618" si="49">E3611-F3611</f>
        <v>-1</v>
      </c>
      <c r="F3611" s="1">
        <v>1</v>
      </c>
      <c r="H3611" s="1" t="s">
        <v>62</v>
      </c>
      <c r="I3611" s="1" t="s">
        <v>88</v>
      </c>
      <c r="J3611" s="1" t="s">
        <v>89</v>
      </c>
    </row>
    <row r="3612" hidden="1" customHeight="1" outlineLevel="2" spans="1:10">
      <c r="A3612" s="27">
        <v>45533</v>
      </c>
      <c r="B3612" s="1" t="s">
        <v>2270</v>
      </c>
      <c r="C3612" s="1" t="s">
        <v>19</v>
      </c>
      <c r="D3612" s="1">
        <f t="shared" si="49"/>
        <v>-20</v>
      </c>
      <c r="F3612" s="1">
        <v>20</v>
      </c>
      <c r="H3612" s="1" t="s">
        <v>690</v>
      </c>
      <c r="I3612" s="1" t="s">
        <v>157</v>
      </c>
      <c r="J3612" s="1" t="s">
        <v>89</v>
      </c>
    </row>
    <row r="3613" hidden="1" customHeight="1" outlineLevel="2" spans="1:10">
      <c r="A3613" s="27">
        <v>45535</v>
      </c>
      <c r="B3613" s="1" t="s">
        <v>2270</v>
      </c>
      <c r="C3613" s="1" t="s">
        <v>19</v>
      </c>
      <c r="D3613" s="1">
        <f t="shared" si="49"/>
        <v>-22</v>
      </c>
      <c r="F3613" s="1">
        <v>22</v>
      </c>
      <c r="H3613" s="1" t="s">
        <v>62</v>
      </c>
      <c r="I3613" s="1" t="s">
        <v>88</v>
      </c>
      <c r="J3613" s="1" t="s">
        <v>89</v>
      </c>
    </row>
    <row r="3614" hidden="1" customHeight="1" outlineLevel="2" spans="1:10">
      <c r="A3614" s="27">
        <v>45534</v>
      </c>
      <c r="B3614" s="1" t="s">
        <v>2270</v>
      </c>
      <c r="C3614" s="1" t="s">
        <v>19</v>
      </c>
      <c r="D3614" s="1">
        <f t="shared" si="49"/>
        <v>-1</v>
      </c>
      <c r="F3614" s="1">
        <v>1</v>
      </c>
      <c r="H3614" s="1" t="s">
        <v>62</v>
      </c>
      <c r="I3614" s="1" t="s">
        <v>88</v>
      </c>
      <c r="J3614" s="1" t="s">
        <v>89</v>
      </c>
    </row>
    <row r="3615" hidden="1" customHeight="1" outlineLevel="2" spans="1:10">
      <c r="A3615" s="27">
        <v>45537</v>
      </c>
      <c r="B3615" s="1" t="s">
        <v>2270</v>
      </c>
      <c r="C3615" s="1" t="s">
        <v>19</v>
      </c>
      <c r="D3615" s="1">
        <f t="shared" si="49"/>
        <v>-2</v>
      </c>
      <c r="F3615" s="1">
        <v>2</v>
      </c>
      <c r="H3615" s="1" t="s">
        <v>62</v>
      </c>
      <c r="I3615" s="1" t="s">
        <v>88</v>
      </c>
      <c r="J3615" s="1" t="s">
        <v>89</v>
      </c>
    </row>
    <row r="3616" hidden="1" customHeight="1" outlineLevel="2" spans="1:7">
      <c r="A3616" s="27">
        <v>45531</v>
      </c>
      <c r="B3616" s="1" t="s">
        <v>2270</v>
      </c>
      <c r="C3616" s="1" t="s">
        <v>19</v>
      </c>
      <c r="D3616" s="1">
        <f t="shared" si="49"/>
        <v>100</v>
      </c>
      <c r="E3616" s="1">
        <v>100</v>
      </c>
      <c r="G3616" s="1" t="s">
        <v>61</v>
      </c>
    </row>
    <row r="3617" hidden="1" customHeight="1" outlineLevel="2" spans="1:10">
      <c r="A3617" s="27">
        <v>45540</v>
      </c>
      <c r="B3617" s="1" t="s">
        <v>2270</v>
      </c>
      <c r="C3617" s="1" t="s">
        <v>19</v>
      </c>
      <c r="D3617" s="1">
        <f t="shared" si="49"/>
        <v>-2</v>
      </c>
      <c r="F3617" s="1">
        <v>2</v>
      </c>
      <c r="H3617" s="1" t="s">
        <v>62</v>
      </c>
      <c r="I3617" s="1" t="s">
        <v>88</v>
      </c>
      <c r="J3617" s="1" t="s">
        <v>91</v>
      </c>
    </row>
    <row r="3618" hidden="1" customHeight="1" outlineLevel="2" spans="1:10">
      <c r="A3618" s="27">
        <v>45555</v>
      </c>
      <c r="B3618" s="1" t="s">
        <v>2270</v>
      </c>
      <c r="C3618" s="1" t="s">
        <v>19</v>
      </c>
      <c r="D3618" s="1">
        <f t="shared" si="49"/>
        <v>-52</v>
      </c>
      <c r="F3618" s="1">
        <v>52</v>
      </c>
      <c r="H3618" s="1" t="s">
        <v>828</v>
      </c>
      <c r="I3618" s="1" t="s">
        <v>157</v>
      </c>
      <c r="J3618" s="1" t="s">
        <v>89</v>
      </c>
    </row>
    <row r="3619" customHeight="1" outlineLevel="1" collapsed="1" spans="1:4">
      <c r="A3619" s="27"/>
      <c r="B3619" s="28" t="s">
        <v>2271</v>
      </c>
      <c r="D3619" s="1">
        <f>SUBTOTAL(9,D3611:D3618)</f>
        <v>0</v>
      </c>
    </row>
    <row r="3620" hidden="1" customHeight="1" outlineLevel="2" spans="1:7">
      <c r="A3620" s="27">
        <v>45531</v>
      </c>
      <c r="B3620" s="1" t="s">
        <v>2272</v>
      </c>
      <c r="C3620" s="1" t="s">
        <v>19</v>
      </c>
      <c r="D3620" s="1">
        <f>E3620-F3620</f>
        <v>2</v>
      </c>
      <c r="E3620" s="1">
        <v>2</v>
      </c>
      <c r="G3620" s="1" t="s">
        <v>61</v>
      </c>
    </row>
    <row r="3621" hidden="1" customHeight="1" outlineLevel="2" spans="1:10">
      <c r="A3621" s="27">
        <v>46016</v>
      </c>
      <c r="B3621" s="1" t="s">
        <v>2272</v>
      </c>
      <c r="C3621" s="1" t="s">
        <v>1452</v>
      </c>
      <c r="D3621" s="1">
        <f>E3621-F3621</f>
        <v>-2</v>
      </c>
      <c r="F3621" s="1">
        <v>2</v>
      </c>
      <c r="H3621" s="1" t="s">
        <v>38</v>
      </c>
      <c r="I3621" s="1" t="s">
        <v>39</v>
      </c>
      <c r="J3621" s="1" t="s">
        <v>39</v>
      </c>
    </row>
    <row r="3622" customHeight="1" outlineLevel="1" collapsed="1" spans="1:4">
      <c r="A3622" s="27"/>
      <c r="B3622" s="28" t="s">
        <v>2273</v>
      </c>
      <c r="D3622" s="1">
        <f>SUBTOTAL(9,D3620:D3621)</f>
        <v>0</v>
      </c>
    </row>
    <row r="3623" hidden="1" customHeight="1" outlineLevel="2" spans="1:4">
      <c r="A3623" s="27">
        <v>45496</v>
      </c>
      <c r="B3623" s="1" t="s">
        <v>2274</v>
      </c>
      <c r="C3623" s="1" t="s">
        <v>19</v>
      </c>
      <c r="D3623" s="1">
        <v>1</v>
      </c>
    </row>
    <row r="3624" hidden="1" customHeight="1" outlineLevel="2" spans="1:10">
      <c r="A3624" s="27">
        <v>45576</v>
      </c>
      <c r="B3624" s="1" t="s">
        <v>2274</v>
      </c>
      <c r="C3624" s="1" t="s">
        <v>1452</v>
      </c>
      <c r="D3624" s="1">
        <f>E3624-F3624</f>
        <v>-1</v>
      </c>
      <c r="F3624" s="1">
        <v>1</v>
      </c>
      <c r="H3624" s="1" t="s">
        <v>156</v>
      </c>
      <c r="I3624" s="1" t="s">
        <v>157</v>
      </c>
      <c r="J3624" s="1" t="s">
        <v>89</v>
      </c>
    </row>
    <row r="3625" customHeight="1" outlineLevel="1" collapsed="1" spans="1:4">
      <c r="A3625" s="27"/>
      <c r="B3625" s="28" t="s">
        <v>2275</v>
      </c>
      <c r="D3625" s="1">
        <f>SUBTOTAL(9,D3623:D3624)</f>
        <v>0</v>
      </c>
    </row>
    <row r="3626" hidden="1" customHeight="1" outlineLevel="2" spans="1:4">
      <c r="A3626" s="27">
        <v>45496</v>
      </c>
      <c r="B3626" s="1" t="s">
        <v>2276</v>
      </c>
      <c r="C3626" s="1" t="s">
        <v>19</v>
      </c>
      <c r="D3626" s="1">
        <v>2</v>
      </c>
    </row>
    <row r="3627" hidden="1" customHeight="1" outlineLevel="2" spans="1:10">
      <c r="A3627" s="27">
        <v>45623</v>
      </c>
      <c r="B3627" s="1" t="s">
        <v>2276</v>
      </c>
      <c r="C3627" s="1" t="s">
        <v>19</v>
      </c>
      <c r="D3627" s="1">
        <f>E3627-F3627</f>
        <v>-2</v>
      </c>
      <c r="F3627" s="1">
        <v>2</v>
      </c>
      <c r="H3627" s="1" t="s">
        <v>156</v>
      </c>
      <c r="I3627" s="1" t="s">
        <v>157</v>
      </c>
      <c r="J3627" s="1" t="s">
        <v>89</v>
      </c>
    </row>
    <row r="3628" customHeight="1" outlineLevel="1" collapsed="1" spans="1:4">
      <c r="A3628" s="27"/>
      <c r="B3628" s="28" t="s">
        <v>2277</v>
      </c>
      <c r="D3628" s="1">
        <f>SUBTOTAL(9,D3626:D3627)</f>
        <v>0</v>
      </c>
    </row>
    <row r="3629" hidden="1" customHeight="1" outlineLevel="2" spans="1:4">
      <c r="A3629" s="27">
        <v>45496</v>
      </c>
      <c r="B3629" s="1" t="s">
        <v>2278</v>
      </c>
      <c r="C3629" s="1" t="s">
        <v>19</v>
      </c>
      <c r="D3629" s="1">
        <v>18</v>
      </c>
    </row>
    <row r="3630" hidden="1" customHeight="1" outlineLevel="2" spans="1:10">
      <c r="A3630" s="27">
        <v>45498</v>
      </c>
      <c r="B3630" s="1" t="s">
        <v>2278</v>
      </c>
      <c r="C3630" s="1" t="s">
        <v>12</v>
      </c>
      <c r="D3630" s="1">
        <f t="shared" ref="D3630:D3636" si="50">E3630-F3630</f>
        <v>-2</v>
      </c>
      <c r="F3630" s="1">
        <v>2</v>
      </c>
      <c r="H3630" s="1" t="s">
        <v>62</v>
      </c>
      <c r="I3630" s="1" t="s">
        <v>88</v>
      </c>
      <c r="J3630" s="1" t="s">
        <v>89</v>
      </c>
    </row>
    <row r="3631" hidden="1" customHeight="1" outlineLevel="2" spans="1:7">
      <c r="A3631" s="27">
        <v>45497</v>
      </c>
      <c r="B3631" s="1" t="s">
        <v>2278</v>
      </c>
      <c r="C3631" s="1" t="s">
        <v>19</v>
      </c>
      <c r="D3631" s="1">
        <f t="shared" si="50"/>
        <v>20</v>
      </c>
      <c r="E3631" s="1">
        <v>20</v>
      </c>
      <c r="G3631" s="1" t="s">
        <v>61</v>
      </c>
    </row>
    <row r="3632" hidden="1" customHeight="1" outlineLevel="2" spans="1:10">
      <c r="A3632" s="27">
        <v>45516</v>
      </c>
      <c r="B3632" s="1" t="s">
        <v>2278</v>
      </c>
      <c r="C3632" s="1" t="s">
        <v>19</v>
      </c>
      <c r="D3632" s="1">
        <f t="shared" si="50"/>
        <v>-2</v>
      </c>
      <c r="F3632" s="1">
        <v>2</v>
      </c>
      <c r="H3632" s="1" t="s">
        <v>62</v>
      </c>
      <c r="I3632" s="1" t="s">
        <v>88</v>
      </c>
      <c r="J3632" s="1" t="s">
        <v>89</v>
      </c>
    </row>
    <row r="3633" hidden="1" customHeight="1" outlineLevel="2" spans="1:10">
      <c r="A3633" s="27">
        <v>45546</v>
      </c>
      <c r="B3633" s="1" t="s">
        <v>2278</v>
      </c>
      <c r="C3633" s="1" t="s">
        <v>19</v>
      </c>
      <c r="D3633" s="1">
        <f t="shared" si="50"/>
        <v>-5</v>
      </c>
      <c r="F3633" s="1">
        <v>5</v>
      </c>
      <c r="H3633" s="1" t="s">
        <v>62</v>
      </c>
      <c r="I3633" s="1" t="s">
        <v>88</v>
      </c>
      <c r="J3633" s="1" t="s">
        <v>89</v>
      </c>
    </row>
    <row r="3634" hidden="1" customHeight="1" outlineLevel="2" spans="1:10">
      <c r="A3634" s="27">
        <v>45547</v>
      </c>
      <c r="B3634" s="1" t="s">
        <v>2278</v>
      </c>
      <c r="C3634" s="1" t="s">
        <v>19</v>
      </c>
      <c r="D3634" s="1">
        <f t="shared" si="50"/>
        <v>-1</v>
      </c>
      <c r="F3634" s="1">
        <v>1</v>
      </c>
      <c r="H3634" s="1" t="s">
        <v>62</v>
      </c>
      <c r="I3634" s="1" t="s">
        <v>88</v>
      </c>
      <c r="J3634" s="1" t="s">
        <v>89</v>
      </c>
    </row>
    <row r="3635" hidden="1" customHeight="1" outlineLevel="2" spans="1:10">
      <c r="A3635" s="27">
        <v>45576</v>
      </c>
      <c r="B3635" s="1" t="s">
        <v>2278</v>
      </c>
      <c r="C3635" s="1" t="s">
        <v>19</v>
      </c>
      <c r="D3635" s="1">
        <f t="shared" si="50"/>
        <v>-8</v>
      </c>
      <c r="F3635" s="1">
        <v>8</v>
      </c>
      <c r="H3635" s="1" t="s">
        <v>156</v>
      </c>
      <c r="I3635" s="1" t="s">
        <v>157</v>
      </c>
      <c r="J3635" s="1" t="s">
        <v>89</v>
      </c>
    </row>
    <row r="3636" hidden="1" customHeight="1" outlineLevel="2" spans="1:10">
      <c r="A3636" s="27">
        <v>46022</v>
      </c>
      <c r="B3636" s="1" t="s">
        <v>2278</v>
      </c>
      <c r="C3636" s="1" t="s">
        <v>19</v>
      </c>
      <c r="D3636" s="1">
        <f t="shared" si="50"/>
        <v>-20</v>
      </c>
      <c r="F3636" s="1">
        <v>20</v>
      </c>
      <c r="H3636" s="1" t="s">
        <v>38</v>
      </c>
      <c r="I3636" s="1" t="s">
        <v>39</v>
      </c>
      <c r="J3636" s="1" t="s">
        <v>39</v>
      </c>
    </row>
    <row r="3637" customHeight="1" outlineLevel="1" collapsed="1" spans="1:4">
      <c r="A3637" s="27"/>
      <c r="B3637" s="28" t="s">
        <v>2279</v>
      </c>
      <c r="D3637" s="1">
        <f>SUBTOTAL(9,D3629:D3636)</f>
        <v>0</v>
      </c>
    </row>
    <row r="3638" hidden="1" customHeight="1" outlineLevel="2" spans="1:4">
      <c r="A3638" s="27">
        <v>45496</v>
      </c>
      <c r="B3638" s="1" t="s">
        <v>2280</v>
      </c>
      <c r="C3638" s="1" t="s">
        <v>19</v>
      </c>
      <c r="D3638" s="1">
        <v>75</v>
      </c>
    </row>
    <row r="3639" hidden="1" customHeight="1" outlineLevel="2" spans="1:4">
      <c r="A3639" s="27">
        <v>45496</v>
      </c>
      <c r="B3639" s="1" t="s">
        <v>2280</v>
      </c>
      <c r="C3639" s="1" t="s">
        <v>19</v>
      </c>
      <c r="D3639" s="1">
        <v>20</v>
      </c>
    </row>
    <row r="3640" hidden="1" customHeight="1" outlineLevel="2" spans="1:10">
      <c r="A3640" s="27">
        <v>45533</v>
      </c>
      <c r="B3640" s="1" t="s">
        <v>2280</v>
      </c>
      <c r="C3640" s="1" t="s">
        <v>19</v>
      </c>
      <c r="D3640" s="1">
        <f t="shared" ref="D3640:D3647" si="51">E3640-F3640</f>
        <v>-10</v>
      </c>
      <c r="F3640" s="1">
        <v>10</v>
      </c>
      <c r="H3640" s="1" t="s">
        <v>690</v>
      </c>
      <c r="I3640" s="1" t="s">
        <v>157</v>
      </c>
      <c r="J3640" s="1" t="s">
        <v>89</v>
      </c>
    </row>
    <row r="3641" hidden="1" customHeight="1" outlineLevel="2" spans="1:10">
      <c r="A3641" s="27">
        <v>45533</v>
      </c>
      <c r="B3641" s="1" t="s">
        <v>2280</v>
      </c>
      <c r="C3641" s="1" t="s">
        <v>19</v>
      </c>
      <c r="D3641" s="1">
        <f t="shared" si="51"/>
        <v>-30</v>
      </c>
      <c r="F3641" s="1">
        <v>30</v>
      </c>
      <c r="H3641" s="1" t="s">
        <v>690</v>
      </c>
      <c r="I3641" s="1" t="s">
        <v>157</v>
      </c>
      <c r="J3641" s="1" t="s">
        <v>89</v>
      </c>
    </row>
    <row r="3642" hidden="1" customHeight="1" outlineLevel="2" spans="1:10">
      <c r="A3642" s="27">
        <v>45536</v>
      </c>
      <c r="B3642" s="1" t="s">
        <v>2280</v>
      </c>
      <c r="C3642" s="1" t="s">
        <v>19</v>
      </c>
      <c r="D3642" s="1">
        <f t="shared" si="51"/>
        <v>-5</v>
      </c>
      <c r="F3642" s="1">
        <v>5</v>
      </c>
      <c r="H3642" s="1" t="s">
        <v>62</v>
      </c>
      <c r="I3642" s="1" t="s">
        <v>88</v>
      </c>
      <c r="J3642" s="1" t="s">
        <v>731</v>
      </c>
    </row>
    <row r="3643" hidden="1" customHeight="1" outlineLevel="2" spans="1:10">
      <c r="A3643" s="27">
        <v>45537</v>
      </c>
      <c r="B3643" s="1" t="s">
        <v>2280</v>
      </c>
      <c r="C3643" s="1" t="s">
        <v>19</v>
      </c>
      <c r="D3643" s="1">
        <f t="shared" si="51"/>
        <v>-10</v>
      </c>
      <c r="F3643" s="1">
        <v>10</v>
      </c>
      <c r="H3643" s="1" t="s">
        <v>62</v>
      </c>
      <c r="I3643" s="1" t="s">
        <v>88</v>
      </c>
      <c r="J3643" s="1" t="s">
        <v>89</v>
      </c>
    </row>
    <row r="3644" hidden="1" customHeight="1" outlineLevel="2" spans="1:7">
      <c r="A3644" s="27">
        <v>45531</v>
      </c>
      <c r="B3644" s="1" t="s">
        <v>2280</v>
      </c>
      <c r="C3644" s="1" t="s">
        <v>12</v>
      </c>
      <c r="D3644" s="1">
        <f t="shared" si="51"/>
        <v>100</v>
      </c>
      <c r="E3644" s="1">
        <v>100</v>
      </c>
      <c r="G3644" s="1" t="s">
        <v>61</v>
      </c>
    </row>
    <row r="3645" hidden="1" customHeight="1" outlineLevel="2" spans="1:10">
      <c r="A3645" s="27">
        <v>45536</v>
      </c>
      <c r="B3645" s="1" t="s">
        <v>2280</v>
      </c>
      <c r="C3645" s="1" t="s">
        <v>19</v>
      </c>
      <c r="D3645" s="1">
        <f t="shared" si="51"/>
        <v>-20</v>
      </c>
      <c r="F3645" s="1">
        <v>20</v>
      </c>
      <c r="H3645" s="1" t="s">
        <v>690</v>
      </c>
      <c r="I3645" s="1" t="s">
        <v>157</v>
      </c>
      <c r="J3645" s="1" t="s">
        <v>89</v>
      </c>
    </row>
    <row r="3646" hidden="1" customHeight="1" outlineLevel="2" spans="1:10">
      <c r="A3646" s="27">
        <v>45555</v>
      </c>
      <c r="B3646" s="1" t="s">
        <v>2280</v>
      </c>
      <c r="C3646" s="1" t="s">
        <v>19</v>
      </c>
      <c r="D3646" s="1">
        <f t="shared" si="51"/>
        <v>-100</v>
      </c>
      <c r="F3646" s="1">
        <v>100</v>
      </c>
      <c r="H3646" s="1" t="s">
        <v>828</v>
      </c>
      <c r="I3646" s="1" t="s">
        <v>157</v>
      </c>
      <c r="J3646" s="1" t="s">
        <v>89</v>
      </c>
    </row>
    <row r="3647" hidden="1" customHeight="1" outlineLevel="2" spans="1:10">
      <c r="A3647" s="27">
        <v>46022</v>
      </c>
      <c r="B3647" s="1" t="s">
        <v>2280</v>
      </c>
      <c r="C3647" s="1" t="s">
        <v>19</v>
      </c>
      <c r="D3647" s="1">
        <f t="shared" si="51"/>
        <v>-20</v>
      </c>
      <c r="F3647" s="1">
        <v>20</v>
      </c>
      <c r="H3647" s="1" t="s">
        <v>38</v>
      </c>
      <c r="I3647" s="1" t="s">
        <v>39</v>
      </c>
      <c r="J3647" s="1" t="s">
        <v>39</v>
      </c>
    </row>
    <row r="3648" customHeight="1" outlineLevel="1" collapsed="1" spans="1:4">
      <c r="A3648" s="27"/>
      <c r="B3648" s="28" t="s">
        <v>2281</v>
      </c>
      <c r="D3648" s="1">
        <f>SUBTOTAL(9,D3638:D3647)</f>
        <v>0</v>
      </c>
    </row>
    <row r="3649" hidden="1" customHeight="1" outlineLevel="2" spans="1:7">
      <c r="A3649" s="27">
        <v>46015</v>
      </c>
      <c r="B3649" s="1" t="s">
        <v>2282</v>
      </c>
      <c r="C3649" s="1" t="s">
        <v>768</v>
      </c>
      <c r="D3649" s="1">
        <f>E3649-F3649</f>
        <v>320</v>
      </c>
      <c r="E3649" s="1">
        <v>320</v>
      </c>
      <c r="G3649" s="1" t="s">
        <v>167</v>
      </c>
    </row>
    <row r="3650" hidden="1" customHeight="1" outlineLevel="2" spans="1:10">
      <c r="A3650" s="27">
        <v>46015</v>
      </c>
      <c r="B3650" s="1" t="s">
        <v>2282</v>
      </c>
      <c r="C3650" s="1" t="s">
        <v>768</v>
      </c>
      <c r="D3650" s="1">
        <f>E3650-F3650</f>
        <v>-320</v>
      </c>
      <c r="F3650" s="1">
        <v>320</v>
      </c>
      <c r="H3650" s="1" t="s">
        <v>49</v>
      </c>
      <c r="I3650" s="1" t="s">
        <v>50</v>
      </c>
      <c r="J3650" s="1" t="s">
        <v>16</v>
      </c>
    </row>
    <row r="3651" customHeight="1" outlineLevel="1" collapsed="1" spans="1:4">
      <c r="A3651" s="27"/>
      <c r="B3651" s="28" t="s">
        <v>2283</v>
      </c>
      <c r="D3651" s="1">
        <f>SUBTOTAL(9,D3649:D3650)</f>
        <v>0</v>
      </c>
    </row>
    <row r="3652" hidden="1" customHeight="1" outlineLevel="2" spans="1:10">
      <c r="A3652" s="27">
        <v>45535</v>
      </c>
      <c r="B3652" s="1" t="s">
        <v>2284</v>
      </c>
      <c r="C3652" s="1" t="s">
        <v>28</v>
      </c>
      <c r="D3652" s="1">
        <f t="shared" ref="D3652:D3659" si="52">E3652-F3652</f>
        <v>-8</v>
      </c>
      <c r="F3652" s="1">
        <v>8</v>
      </c>
      <c r="H3652" s="1" t="s">
        <v>62</v>
      </c>
      <c r="I3652" s="1" t="s">
        <v>88</v>
      </c>
      <c r="J3652" s="1" t="s">
        <v>89</v>
      </c>
    </row>
    <row r="3653" hidden="1" customHeight="1" outlineLevel="2" spans="1:7">
      <c r="A3653" s="27">
        <v>45531</v>
      </c>
      <c r="B3653" s="1" t="s">
        <v>2284</v>
      </c>
      <c r="C3653" s="1" t="s">
        <v>28</v>
      </c>
      <c r="D3653" s="1">
        <f t="shared" si="52"/>
        <v>100</v>
      </c>
      <c r="E3653" s="1">
        <v>100</v>
      </c>
      <c r="G3653" s="1" t="s">
        <v>61</v>
      </c>
    </row>
    <row r="3654" hidden="1" customHeight="1" outlineLevel="2" spans="1:10">
      <c r="A3654" s="27">
        <v>45538</v>
      </c>
      <c r="B3654" s="1" t="s">
        <v>2284</v>
      </c>
      <c r="C3654" s="1" t="s">
        <v>28</v>
      </c>
      <c r="D3654" s="1">
        <f t="shared" si="52"/>
        <v>-4</v>
      </c>
      <c r="F3654" s="1">
        <v>4</v>
      </c>
      <c r="H3654" s="1" t="s">
        <v>62</v>
      </c>
      <c r="I3654" s="1" t="s">
        <v>88</v>
      </c>
      <c r="J3654" s="1" t="s">
        <v>89</v>
      </c>
    </row>
    <row r="3655" hidden="1" customHeight="1" outlineLevel="2" spans="1:7">
      <c r="A3655" s="27">
        <v>45540</v>
      </c>
      <c r="B3655" s="1" t="s">
        <v>2284</v>
      </c>
      <c r="C3655" s="1" t="s">
        <v>28</v>
      </c>
      <c r="D3655" s="1">
        <f t="shared" si="52"/>
        <v>100</v>
      </c>
      <c r="E3655" s="1">
        <v>100</v>
      </c>
      <c r="G3655" s="1" t="s">
        <v>61</v>
      </c>
    </row>
    <row r="3656" hidden="1" customHeight="1" outlineLevel="2" spans="1:10">
      <c r="A3656" s="27">
        <v>45540</v>
      </c>
      <c r="B3656" s="1" t="s">
        <v>2284</v>
      </c>
      <c r="C3656" s="1" t="s">
        <v>28</v>
      </c>
      <c r="D3656" s="1">
        <f t="shared" si="52"/>
        <v>-8</v>
      </c>
      <c r="F3656" s="1">
        <v>8</v>
      </c>
      <c r="H3656" s="1" t="s">
        <v>732</v>
      </c>
      <c r="I3656" s="1" t="s">
        <v>732</v>
      </c>
      <c r="J3656" s="1" t="s">
        <v>827</v>
      </c>
    </row>
    <row r="3657" hidden="1" customHeight="1" outlineLevel="2" spans="1:10">
      <c r="A3657" s="27">
        <v>45541</v>
      </c>
      <c r="B3657" s="1" t="s">
        <v>2284</v>
      </c>
      <c r="C3657" s="1" t="s">
        <v>28</v>
      </c>
      <c r="D3657" s="1">
        <f t="shared" si="52"/>
        <v>-3</v>
      </c>
      <c r="F3657" s="1">
        <v>3</v>
      </c>
      <c r="H3657" s="1" t="s">
        <v>62</v>
      </c>
      <c r="I3657" s="1" t="s">
        <v>88</v>
      </c>
      <c r="J3657" s="1" t="s">
        <v>827</v>
      </c>
    </row>
    <row r="3658" hidden="1" customHeight="1" outlineLevel="2" spans="1:10">
      <c r="A3658" s="27">
        <v>45541</v>
      </c>
      <c r="B3658" s="1" t="s">
        <v>2284</v>
      </c>
      <c r="C3658" s="1" t="s">
        <v>28</v>
      </c>
      <c r="D3658" s="1">
        <f t="shared" si="52"/>
        <v>-60</v>
      </c>
      <c r="F3658" s="1">
        <v>60</v>
      </c>
      <c r="H3658" s="1" t="s">
        <v>62</v>
      </c>
      <c r="I3658" s="1" t="s">
        <v>88</v>
      </c>
      <c r="J3658" s="1" t="s">
        <v>776</v>
      </c>
    </row>
    <row r="3659" hidden="1" customHeight="1" outlineLevel="2" spans="1:10">
      <c r="A3659" s="27">
        <v>45555</v>
      </c>
      <c r="B3659" s="1" t="s">
        <v>2284</v>
      </c>
      <c r="C3659" s="1" t="s">
        <v>28</v>
      </c>
      <c r="D3659" s="1">
        <f t="shared" si="52"/>
        <v>-117</v>
      </c>
      <c r="F3659" s="1">
        <v>117</v>
      </c>
      <c r="H3659" s="1" t="s">
        <v>828</v>
      </c>
      <c r="I3659" s="1" t="s">
        <v>157</v>
      </c>
      <c r="J3659" s="1" t="s">
        <v>89</v>
      </c>
    </row>
    <row r="3660" customHeight="1" outlineLevel="1" collapsed="1" spans="1:4">
      <c r="A3660" s="27"/>
      <c r="B3660" s="28" t="s">
        <v>2285</v>
      </c>
      <c r="D3660" s="1">
        <f>SUBTOTAL(9,D3652:D3659)</f>
        <v>0</v>
      </c>
    </row>
    <row r="3661" hidden="1" customHeight="1" outlineLevel="2" spans="1:4">
      <c r="A3661" s="27">
        <v>45496</v>
      </c>
      <c r="B3661" s="1" t="s">
        <v>2286</v>
      </c>
      <c r="C3661" s="1" t="s">
        <v>19</v>
      </c>
      <c r="D3661" s="1">
        <v>80</v>
      </c>
    </row>
    <row r="3662" hidden="1" customHeight="1" outlineLevel="2" spans="1:10">
      <c r="A3662" s="27">
        <v>45531</v>
      </c>
      <c r="B3662" s="1" t="s">
        <v>2286</v>
      </c>
      <c r="C3662" s="1" t="s">
        <v>19</v>
      </c>
      <c r="D3662" s="1">
        <f>E3662-F3662</f>
        <v>-20</v>
      </c>
      <c r="F3662" s="1">
        <v>20</v>
      </c>
      <c r="H3662" s="1" t="s">
        <v>62</v>
      </c>
      <c r="I3662" s="1" t="s">
        <v>88</v>
      </c>
      <c r="J3662" s="1" t="s">
        <v>89</v>
      </c>
    </row>
    <row r="3663" hidden="1" customHeight="1" outlineLevel="2" spans="1:10">
      <c r="A3663" s="27">
        <v>45534</v>
      </c>
      <c r="B3663" s="1" t="s">
        <v>2286</v>
      </c>
      <c r="C3663" s="1" t="s">
        <v>19</v>
      </c>
      <c r="D3663" s="1">
        <f>E3663-F3663</f>
        <v>-60</v>
      </c>
      <c r="F3663" s="1">
        <v>60</v>
      </c>
      <c r="H3663" s="1" t="s">
        <v>62</v>
      </c>
      <c r="I3663" s="1" t="s">
        <v>88</v>
      </c>
      <c r="J3663" s="1" t="s">
        <v>89</v>
      </c>
    </row>
    <row r="3664" customHeight="1" outlineLevel="1" collapsed="1" spans="1:4">
      <c r="A3664" s="27"/>
      <c r="B3664" s="28" t="s">
        <v>2287</v>
      </c>
      <c r="D3664" s="1">
        <f>SUBTOTAL(9,D3661:D3663)</f>
        <v>0</v>
      </c>
    </row>
    <row r="3665" hidden="1" customHeight="1" outlineLevel="2" spans="1:7">
      <c r="A3665" s="27">
        <v>45539</v>
      </c>
      <c r="B3665" s="1" t="s">
        <v>2288</v>
      </c>
      <c r="C3665" s="1" t="s">
        <v>19</v>
      </c>
      <c r="D3665" s="1">
        <f>E3665-F3665</f>
        <v>10</v>
      </c>
      <c r="E3665" s="1">
        <v>10</v>
      </c>
      <c r="G3665" s="1" t="s">
        <v>869</v>
      </c>
    </row>
    <row r="3666" hidden="1" customHeight="1" outlineLevel="2" spans="1:10">
      <c r="A3666" s="27">
        <v>45558</v>
      </c>
      <c r="B3666" s="1" t="s">
        <v>2288</v>
      </c>
      <c r="C3666" s="1" t="s">
        <v>19</v>
      </c>
      <c r="D3666" s="1">
        <f>E3666-F3666</f>
        <v>-10</v>
      </c>
      <c r="F3666" s="1">
        <v>10</v>
      </c>
      <c r="H3666" s="1" t="s">
        <v>14</v>
      </c>
      <c r="I3666" s="1" t="s">
        <v>21</v>
      </c>
      <c r="J3666" s="1" t="s">
        <v>16</v>
      </c>
    </row>
    <row r="3667" customHeight="1" outlineLevel="1" collapsed="1" spans="1:4">
      <c r="A3667" s="27"/>
      <c r="B3667" s="28" t="s">
        <v>2289</v>
      </c>
      <c r="D3667" s="1">
        <f>SUBTOTAL(9,D3665:D3666)</f>
        <v>0</v>
      </c>
    </row>
    <row r="3668" hidden="1" customHeight="1" outlineLevel="2" spans="1:11">
      <c r="A3668" s="27">
        <v>45490</v>
      </c>
      <c r="B3668" s="1" t="s">
        <v>2290</v>
      </c>
      <c r="C3668" s="1" t="s">
        <v>65</v>
      </c>
      <c r="D3668" s="1">
        <f>E3668-F3668</f>
        <v>10</v>
      </c>
      <c r="E3668" s="1">
        <v>10</v>
      </c>
      <c r="G3668" s="1" t="s">
        <v>20</v>
      </c>
      <c r="K3668" s="1" t="s">
        <v>53</v>
      </c>
    </row>
    <row r="3669" hidden="1" customHeight="1" outlineLevel="2" spans="1:10">
      <c r="A3669" s="27">
        <v>45493</v>
      </c>
      <c r="B3669" s="1" t="s">
        <v>2290</v>
      </c>
      <c r="C3669" s="1" t="s">
        <v>65</v>
      </c>
      <c r="D3669" s="1">
        <f>E3669-F3669</f>
        <v>-10</v>
      </c>
      <c r="F3669" s="1">
        <v>10</v>
      </c>
      <c r="H3669" s="1" t="s">
        <v>14</v>
      </c>
      <c r="I3669" s="1" t="s">
        <v>21</v>
      </c>
      <c r="J3669" s="1" t="s">
        <v>16</v>
      </c>
    </row>
    <row r="3670" customHeight="1" outlineLevel="1" collapsed="1" spans="1:4">
      <c r="A3670" s="27"/>
      <c r="B3670" s="28" t="s">
        <v>2291</v>
      </c>
      <c r="D3670" s="1">
        <f>SUBTOTAL(9,D3668:D3669)</f>
        <v>0</v>
      </c>
    </row>
    <row r="3671" hidden="1" customHeight="1" outlineLevel="2" spans="1:4">
      <c r="A3671" s="27">
        <v>45496</v>
      </c>
      <c r="B3671" s="1" t="s">
        <v>2292</v>
      </c>
      <c r="C3671" s="1" t="s">
        <v>65</v>
      </c>
      <c r="D3671" s="1">
        <v>19</v>
      </c>
    </row>
    <row r="3672" customHeight="1" outlineLevel="1" collapsed="1" spans="1:4">
      <c r="A3672" s="27"/>
      <c r="B3672" s="28" t="s">
        <v>2293</v>
      </c>
      <c r="D3672" s="1">
        <f>SUBTOTAL(9,D3671)</f>
        <v>19</v>
      </c>
    </row>
    <row r="3673" hidden="1" customHeight="1" outlineLevel="2" spans="1:7">
      <c r="A3673" s="27">
        <v>45484</v>
      </c>
      <c r="B3673" s="1" t="s">
        <v>2294</v>
      </c>
      <c r="C3673" s="1" t="s">
        <v>19</v>
      </c>
      <c r="D3673" s="1">
        <f>E3673-F3673</f>
        <v>10</v>
      </c>
      <c r="E3673" s="1">
        <v>10</v>
      </c>
      <c r="G3673" s="1" t="s">
        <v>61</v>
      </c>
    </row>
    <row r="3674" hidden="1" customHeight="1" outlineLevel="2" spans="1:10">
      <c r="A3674" s="27">
        <v>45486</v>
      </c>
      <c r="B3674" s="1" t="s">
        <v>2294</v>
      </c>
      <c r="C3674" s="1" t="s">
        <v>19</v>
      </c>
      <c r="D3674" s="1">
        <f>E3674-F3674</f>
        <v>-10</v>
      </c>
      <c r="F3674" s="1">
        <v>10</v>
      </c>
      <c r="H3674" s="1" t="s">
        <v>62</v>
      </c>
      <c r="I3674" s="1" t="s">
        <v>63</v>
      </c>
      <c r="J3674" s="1" t="s">
        <v>64</v>
      </c>
    </row>
    <row r="3675" customHeight="1" outlineLevel="1" collapsed="1" spans="1:4">
      <c r="A3675" s="27"/>
      <c r="B3675" s="28" t="s">
        <v>2295</v>
      </c>
      <c r="D3675" s="1">
        <f>SUBTOTAL(9,D3673:D3674)</f>
        <v>0</v>
      </c>
    </row>
    <row r="3676" hidden="1" customHeight="1" outlineLevel="2" spans="1:4">
      <c r="A3676" s="27">
        <v>45496</v>
      </c>
      <c r="B3676" s="1" t="s">
        <v>2296</v>
      </c>
      <c r="C3676" s="1" t="s">
        <v>19</v>
      </c>
      <c r="D3676" s="1">
        <v>2</v>
      </c>
    </row>
    <row r="3677" hidden="1" customHeight="1" outlineLevel="2" spans="1:7">
      <c r="A3677" s="27">
        <v>45484</v>
      </c>
      <c r="B3677" s="1" t="s">
        <v>2296</v>
      </c>
      <c r="C3677" s="1" t="s">
        <v>19</v>
      </c>
      <c r="D3677" s="1">
        <f>E3677-F3677</f>
        <v>6</v>
      </c>
      <c r="E3677" s="1">
        <v>6</v>
      </c>
      <c r="G3677" s="1" t="s">
        <v>61</v>
      </c>
    </row>
    <row r="3678" hidden="1" customHeight="1" outlineLevel="2" spans="1:10">
      <c r="A3678" s="27">
        <v>45486</v>
      </c>
      <c r="B3678" s="1" t="s">
        <v>2296</v>
      </c>
      <c r="C3678" s="1" t="s">
        <v>19</v>
      </c>
      <c r="D3678" s="1">
        <f>E3678-F3678</f>
        <v>-6</v>
      </c>
      <c r="F3678" s="1">
        <v>6</v>
      </c>
      <c r="H3678" s="1" t="s">
        <v>62</v>
      </c>
      <c r="I3678" s="1" t="s">
        <v>63</v>
      </c>
      <c r="J3678" s="1" t="s">
        <v>64</v>
      </c>
    </row>
    <row r="3679" hidden="1" customHeight="1" outlineLevel="2" spans="1:10">
      <c r="A3679" s="27">
        <v>45493</v>
      </c>
      <c r="B3679" s="1" t="s">
        <v>2296</v>
      </c>
      <c r="C3679" s="1" t="s">
        <v>19</v>
      </c>
      <c r="D3679" s="1">
        <f>E3679-F3679</f>
        <v>-2</v>
      </c>
      <c r="F3679" s="1">
        <v>2</v>
      </c>
      <c r="H3679" s="1" t="s">
        <v>62</v>
      </c>
      <c r="I3679" s="1" t="s">
        <v>63</v>
      </c>
      <c r="J3679" s="1" t="s">
        <v>64</v>
      </c>
    </row>
    <row r="3680" customHeight="1" outlineLevel="1" collapsed="1" spans="1:4">
      <c r="A3680" s="27"/>
      <c r="B3680" s="28" t="s">
        <v>2297</v>
      </c>
      <c r="D3680" s="1">
        <f>SUBTOTAL(9,D3676:D3679)</f>
        <v>0</v>
      </c>
    </row>
    <row r="3681" hidden="1" customHeight="1" outlineLevel="2" spans="1:4">
      <c r="A3681" s="27">
        <v>45496</v>
      </c>
      <c r="B3681" s="1" t="s">
        <v>2298</v>
      </c>
      <c r="C3681" s="1" t="s">
        <v>19</v>
      </c>
      <c r="D3681" s="1">
        <v>2</v>
      </c>
    </row>
    <row r="3682" hidden="1" customHeight="1" outlineLevel="2" spans="1:10">
      <c r="A3682" s="27">
        <v>45492</v>
      </c>
      <c r="B3682" s="1" t="s">
        <v>2298</v>
      </c>
      <c r="C3682" s="1" t="s">
        <v>19</v>
      </c>
      <c r="D3682" s="1">
        <f>E3682-F3682</f>
        <v>-2</v>
      </c>
      <c r="F3682" s="1">
        <v>2</v>
      </c>
      <c r="H3682" s="1" t="s">
        <v>62</v>
      </c>
      <c r="I3682" s="1" t="s">
        <v>88</v>
      </c>
      <c r="J3682" s="1" t="s">
        <v>1200</v>
      </c>
    </row>
    <row r="3683" customHeight="1" outlineLevel="1" collapsed="1" spans="1:4">
      <c r="A3683" s="27"/>
      <c r="B3683" s="28" t="s">
        <v>2299</v>
      </c>
      <c r="D3683" s="1">
        <f>SUBTOTAL(9,D3681:D3682)</f>
        <v>0</v>
      </c>
    </row>
    <row r="3684" hidden="1" customHeight="1" outlineLevel="2" spans="1:11">
      <c r="A3684" s="27">
        <v>45490</v>
      </c>
      <c r="B3684" s="1" t="s">
        <v>2300</v>
      </c>
      <c r="C3684" s="1" t="s">
        <v>19</v>
      </c>
      <c r="D3684" s="1">
        <f>E3684-F3684</f>
        <v>20</v>
      </c>
      <c r="E3684" s="1">
        <v>20</v>
      </c>
      <c r="G3684" s="1" t="s">
        <v>20</v>
      </c>
      <c r="K3684" s="1" t="s">
        <v>53</v>
      </c>
    </row>
    <row r="3685" hidden="1" customHeight="1" outlineLevel="2" spans="1:10">
      <c r="A3685" s="27">
        <v>45493</v>
      </c>
      <c r="B3685" s="1" t="s">
        <v>2300</v>
      </c>
      <c r="C3685" s="1" t="s">
        <v>19</v>
      </c>
      <c r="D3685" s="1">
        <f>E3685-F3685</f>
        <v>-20</v>
      </c>
      <c r="F3685" s="1">
        <v>20</v>
      </c>
      <c r="H3685" s="1" t="s">
        <v>14</v>
      </c>
      <c r="I3685" s="1" t="s">
        <v>21</v>
      </c>
      <c r="J3685" s="1" t="s">
        <v>16</v>
      </c>
    </row>
    <row r="3686" customHeight="1" outlineLevel="1" collapsed="1" spans="1:4">
      <c r="A3686" s="27"/>
      <c r="B3686" s="28" t="s">
        <v>2301</v>
      </c>
      <c r="D3686" s="1">
        <f>SUBTOTAL(9,D3684:D3685)</f>
        <v>0</v>
      </c>
    </row>
    <row r="3687" hidden="1" customHeight="1" outlineLevel="2" spans="1:4">
      <c r="A3687" s="27">
        <v>45496</v>
      </c>
      <c r="B3687" s="1" t="s">
        <v>2302</v>
      </c>
      <c r="C3687" s="1" t="s">
        <v>19</v>
      </c>
      <c r="D3687" s="1">
        <v>24</v>
      </c>
    </row>
    <row r="3688" customHeight="1" outlineLevel="1" collapsed="1" spans="1:4">
      <c r="A3688" s="27"/>
      <c r="B3688" s="28" t="s">
        <v>2303</v>
      </c>
      <c r="D3688" s="1">
        <f>SUBTOTAL(9,D3687)</f>
        <v>24</v>
      </c>
    </row>
    <row r="3689" hidden="1" customHeight="1" outlineLevel="2" spans="1:4">
      <c r="A3689" s="27">
        <v>45496</v>
      </c>
      <c r="B3689" s="1" t="s">
        <v>2304</v>
      </c>
      <c r="C3689" s="1" t="s">
        <v>19</v>
      </c>
      <c r="D3689" s="1">
        <v>3</v>
      </c>
    </row>
    <row r="3690" customHeight="1" outlineLevel="1" collapsed="1" spans="1:4">
      <c r="A3690" s="27"/>
      <c r="B3690" s="28" t="s">
        <v>2305</v>
      </c>
      <c r="D3690" s="1">
        <f>SUBTOTAL(9,D3689)</f>
        <v>3</v>
      </c>
    </row>
    <row r="3691" hidden="1" customHeight="1" outlineLevel="2" spans="1:4">
      <c r="A3691" s="27">
        <v>45496</v>
      </c>
      <c r="B3691" s="1" t="s">
        <v>2306</v>
      </c>
      <c r="C3691" s="1" t="s">
        <v>19</v>
      </c>
      <c r="D3691" s="1">
        <v>26</v>
      </c>
    </row>
    <row r="3692" hidden="1" customHeight="1" outlineLevel="2" spans="1:4">
      <c r="A3692" s="27">
        <v>45496</v>
      </c>
      <c r="B3692" s="1" t="s">
        <v>2306</v>
      </c>
      <c r="C3692" s="1" t="s">
        <v>19</v>
      </c>
      <c r="D3692" s="1">
        <v>56</v>
      </c>
    </row>
    <row r="3693" hidden="1" customHeight="1" outlineLevel="2" spans="1:10">
      <c r="A3693" s="27">
        <v>45505</v>
      </c>
      <c r="B3693" s="1" t="s">
        <v>2306</v>
      </c>
      <c r="C3693" s="1" t="s">
        <v>19</v>
      </c>
      <c r="D3693" s="1">
        <f>E3693-F3693</f>
        <v>-56</v>
      </c>
      <c r="F3693" s="29">
        <v>56</v>
      </c>
      <c r="H3693" s="1" t="s">
        <v>14</v>
      </c>
      <c r="I3693" s="1" t="s">
        <v>21</v>
      </c>
      <c r="J3693" s="1" t="s">
        <v>16</v>
      </c>
    </row>
    <row r="3694" customHeight="1" outlineLevel="1" collapsed="1" spans="1:6">
      <c r="A3694" s="27"/>
      <c r="B3694" s="28" t="s">
        <v>2307</v>
      </c>
      <c r="D3694" s="1">
        <f>SUBTOTAL(9,D3691:D3693)</f>
        <v>26</v>
      </c>
      <c r="F3694" s="29"/>
    </row>
    <row r="3695" hidden="1" customHeight="1" outlineLevel="2" spans="1:4">
      <c r="A3695" s="27">
        <v>45496</v>
      </c>
      <c r="B3695" s="1" t="s">
        <v>2308</v>
      </c>
      <c r="C3695" s="1" t="s">
        <v>19</v>
      </c>
      <c r="D3695" s="1">
        <v>57</v>
      </c>
    </row>
    <row r="3696" hidden="1" customHeight="1" outlineLevel="2" spans="1:4">
      <c r="A3696" s="27">
        <v>45496</v>
      </c>
      <c r="B3696" s="1" t="s">
        <v>2308</v>
      </c>
      <c r="C3696" s="1" t="s">
        <v>19</v>
      </c>
      <c r="D3696" s="1">
        <v>36</v>
      </c>
    </row>
    <row r="3697" hidden="1" customHeight="1" outlineLevel="2" spans="1:10">
      <c r="A3697" s="27">
        <v>45505</v>
      </c>
      <c r="B3697" s="1" t="s">
        <v>2308</v>
      </c>
      <c r="C3697" s="1" t="s">
        <v>19</v>
      </c>
      <c r="D3697" s="1">
        <f>E3697-F3697</f>
        <v>-36</v>
      </c>
      <c r="F3697" s="29">
        <v>36</v>
      </c>
      <c r="H3697" s="1" t="s">
        <v>14</v>
      </c>
      <c r="I3697" s="1" t="s">
        <v>21</v>
      </c>
      <c r="J3697" s="1" t="s">
        <v>16</v>
      </c>
    </row>
    <row r="3698" customHeight="1" outlineLevel="1" collapsed="1" spans="1:6">
      <c r="A3698" s="27"/>
      <c r="B3698" s="28" t="s">
        <v>2309</v>
      </c>
      <c r="D3698" s="1">
        <f>SUBTOTAL(9,D3695:D3697)</f>
        <v>57</v>
      </c>
      <c r="F3698" s="29"/>
    </row>
    <row r="3699" hidden="1" customHeight="1" outlineLevel="2" spans="1:4">
      <c r="A3699" s="27">
        <v>45496</v>
      </c>
      <c r="B3699" s="1" t="s">
        <v>2310</v>
      </c>
      <c r="C3699" s="1" t="s">
        <v>19</v>
      </c>
      <c r="D3699" s="1">
        <v>2</v>
      </c>
    </row>
    <row r="3700" customHeight="1" outlineLevel="1" collapsed="1" spans="1:4">
      <c r="A3700" s="27"/>
      <c r="B3700" s="28" t="s">
        <v>2311</v>
      </c>
      <c r="D3700" s="1">
        <f>SUBTOTAL(9,D3699)</f>
        <v>2</v>
      </c>
    </row>
    <row r="3701" hidden="1" customHeight="1" outlineLevel="2" spans="1:4">
      <c r="A3701" s="27">
        <v>45496</v>
      </c>
      <c r="B3701" s="1" t="s">
        <v>2312</v>
      </c>
      <c r="C3701" s="1" t="s">
        <v>19</v>
      </c>
      <c r="D3701" s="1">
        <v>13</v>
      </c>
    </row>
    <row r="3702" hidden="1" customHeight="1" outlineLevel="2" spans="1:4">
      <c r="A3702" s="27">
        <v>45496</v>
      </c>
      <c r="B3702" s="1" t="s">
        <v>2312</v>
      </c>
      <c r="C3702" s="1" t="s">
        <v>19</v>
      </c>
      <c r="D3702" s="1">
        <v>10</v>
      </c>
    </row>
    <row r="3703" hidden="1" customHeight="1" outlineLevel="2" spans="1:10">
      <c r="A3703" s="27">
        <v>45505</v>
      </c>
      <c r="B3703" s="1" t="s">
        <v>2312</v>
      </c>
      <c r="C3703" s="1" t="s">
        <v>19</v>
      </c>
      <c r="D3703" s="1">
        <f>E3703-F3703</f>
        <v>-10</v>
      </c>
      <c r="F3703" s="29">
        <v>10</v>
      </c>
      <c r="H3703" s="1" t="s">
        <v>14</v>
      </c>
      <c r="I3703" s="1" t="s">
        <v>21</v>
      </c>
      <c r="J3703" s="1" t="s">
        <v>16</v>
      </c>
    </row>
    <row r="3704" customHeight="1" outlineLevel="1" collapsed="1" spans="1:6">
      <c r="A3704" s="27"/>
      <c r="B3704" s="28" t="s">
        <v>2313</v>
      </c>
      <c r="D3704" s="1">
        <f>SUBTOTAL(9,D3701:D3703)</f>
        <v>13</v>
      </c>
      <c r="F3704" s="29"/>
    </row>
    <row r="3705" hidden="1" customHeight="1" outlineLevel="2" spans="1:4">
      <c r="A3705" s="27">
        <v>45496</v>
      </c>
      <c r="B3705" s="1" t="s">
        <v>2314</v>
      </c>
      <c r="C3705" s="1" t="s">
        <v>19</v>
      </c>
      <c r="D3705" s="1">
        <v>9</v>
      </c>
    </row>
    <row r="3706" hidden="1" customHeight="1" outlineLevel="2" spans="1:10">
      <c r="A3706" s="27">
        <v>45558</v>
      </c>
      <c r="B3706" s="1" t="s">
        <v>2314</v>
      </c>
      <c r="C3706" s="1" t="s">
        <v>19</v>
      </c>
      <c r="D3706" s="1">
        <f>E3706-F3706</f>
        <v>-9</v>
      </c>
      <c r="F3706" s="1">
        <v>9</v>
      </c>
      <c r="H3706" s="1" t="s">
        <v>14</v>
      </c>
      <c r="I3706" s="1" t="s">
        <v>21</v>
      </c>
      <c r="J3706" s="1" t="s">
        <v>16</v>
      </c>
    </row>
    <row r="3707" customHeight="1" outlineLevel="1" collapsed="1" spans="1:4">
      <c r="A3707" s="27"/>
      <c r="B3707" s="28" t="s">
        <v>2315</v>
      </c>
      <c r="D3707" s="1">
        <f>SUBTOTAL(9,D3705:D3706)</f>
        <v>0</v>
      </c>
    </row>
    <row r="3708" hidden="1" customHeight="1" outlineLevel="2" spans="1:4">
      <c r="A3708" s="27">
        <v>45496</v>
      </c>
      <c r="B3708" s="1" t="s">
        <v>2316</v>
      </c>
      <c r="C3708" s="1" t="s">
        <v>19</v>
      </c>
      <c r="D3708" s="1">
        <v>14</v>
      </c>
    </row>
    <row r="3709" hidden="1" customHeight="1" outlineLevel="2" spans="1:10">
      <c r="A3709" s="27">
        <v>45505</v>
      </c>
      <c r="B3709" s="1" t="s">
        <v>2316</v>
      </c>
      <c r="C3709" s="1" t="s">
        <v>19</v>
      </c>
      <c r="D3709" s="1">
        <f>E3709-F3709</f>
        <v>-14</v>
      </c>
      <c r="F3709" s="29">
        <v>14</v>
      </c>
      <c r="H3709" s="1" t="s">
        <v>14</v>
      </c>
      <c r="I3709" s="1" t="s">
        <v>21</v>
      </c>
      <c r="J3709" s="1" t="s">
        <v>16</v>
      </c>
    </row>
    <row r="3710" customHeight="1" outlineLevel="1" collapsed="1" spans="1:6">
      <c r="A3710" s="27"/>
      <c r="B3710" s="28" t="s">
        <v>2317</v>
      </c>
      <c r="D3710" s="1">
        <f>SUBTOTAL(9,D3708:D3709)</f>
        <v>0</v>
      </c>
      <c r="F3710" s="29"/>
    </row>
    <row r="3711" hidden="1" customHeight="1" outlineLevel="2" spans="1:4">
      <c r="A3711" s="27">
        <v>45496</v>
      </c>
      <c r="B3711" s="1" t="s">
        <v>2318</v>
      </c>
      <c r="C3711" s="1" t="s">
        <v>19</v>
      </c>
      <c r="D3711" s="1">
        <v>14</v>
      </c>
    </row>
    <row r="3712" hidden="1" customHeight="1" outlineLevel="2" spans="1:4">
      <c r="A3712" s="27">
        <v>45496</v>
      </c>
      <c r="B3712" s="1" t="s">
        <v>2318</v>
      </c>
      <c r="C3712" s="1" t="s">
        <v>19</v>
      </c>
      <c r="D3712" s="1">
        <v>111</v>
      </c>
    </row>
    <row r="3713" hidden="1" customHeight="1" outlineLevel="2" spans="1:4">
      <c r="A3713" s="27">
        <v>45496</v>
      </c>
      <c r="B3713" s="1" t="s">
        <v>2318</v>
      </c>
      <c r="C3713" s="1" t="s">
        <v>19</v>
      </c>
      <c r="D3713" s="1">
        <v>9</v>
      </c>
    </row>
    <row r="3714" hidden="1" customHeight="1" outlineLevel="2" spans="1:10">
      <c r="A3714" s="27">
        <v>45505</v>
      </c>
      <c r="B3714" s="1" t="s">
        <v>2318</v>
      </c>
      <c r="C3714" s="1" t="s">
        <v>19</v>
      </c>
      <c r="D3714" s="1">
        <f t="shared" ref="D3714:D3719" si="53">E3714-F3714</f>
        <v>-14</v>
      </c>
      <c r="F3714" s="29">
        <v>14</v>
      </c>
      <c r="H3714" s="1" t="s">
        <v>14</v>
      </c>
      <c r="I3714" s="1" t="s">
        <v>21</v>
      </c>
      <c r="J3714" s="1" t="s">
        <v>16</v>
      </c>
    </row>
    <row r="3715" hidden="1" customHeight="1" outlineLevel="2" spans="1:10">
      <c r="A3715" s="27">
        <v>45516</v>
      </c>
      <c r="B3715" s="1" t="s">
        <v>2318</v>
      </c>
      <c r="C3715" s="1" t="s">
        <v>19</v>
      </c>
      <c r="D3715" s="1">
        <f t="shared" si="53"/>
        <v>-10</v>
      </c>
      <c r="F3715" s="1">
        <v>10</v>
      </c>
      <c r="H3715" s="1" t="s">
        <v>62</v>
      </c>
      <c r="I3715" s="1" t="s">
        <v>88</v>
      </c>
      <c r="J3715" s="1" t="s">
        <v>89</v>
      </c>
    </row>
    <row r="3716" hidden="1" customHeight="1" outlineLevel="2" spans="1:10">
      <c r="A3716" s="27">
        <v>45525</v>
      </c>
      <c r="B3716" s="1" t="s">
        <v>2318</v>
      </c>
      <c r="C3716" s="1" t="s">
        <v>19</v>
      </c>
      <c r="D3716" s="1">
        <f t="shared" si="53"/>
        <v>-60</v>
      </c>
      <c r="F3716" s="1">
        <v>60</v>
      </c>
      <c r="H3716" s="1" t="s">
        <v>14</v>
      </c>
      <c r="I3716" s="1" t="s">
        <v>21</v>
      </c>
      <c r="J3716" s="1" t="s">
        <v>16</v>
      </c>
    </row>
    <row r="3717" hidden="1" customHeight="1" outlineLevel="2" spans="1:10">
      <c r="A3717" s="27">
        <v>45537</v>
      </c>
      <c r="B3717" s="1" t="s">
        <v>2318</v>
      </c>
      <c r="C3717" s="1" t="s">
        <v>19</v>
      </c>
      <c r="D3717" s="1">
        <f t="shared" si="53"/>
        <v>-20</v>
      </c>
      <c r="F3717" s="1">
        <v>20</v>
      </c>
      <c r="H3717" s="1" t="s">
        <v>14</v>
      </c>
      <c r="I3717" s="1" t="s">
        <v>21</v>
      </c>
      <c r="J3717" s="1" t="s">
        <v>16</v>
      </c>
    </row>
    <row r="3718" hidden="1" customHeight="1" outlineLevel="2" spans="1:10">
      <c r="A3718" s="27">
        <v>45558</v>
      </c>
      <c r="B3718" s="1" t="s">
        <v>2318</v>
      </c>
      <c r="C3718" s="1" t="s">
        <v>19</v>
      </c>
      <c r="D3718" s="1">
        <f t="shared" si="53"/>
        <v>-20</v>
      </c>
      <c r="F3718" s="1">
        <v>20</v>
      </c>
      <c r="H3718" s="1" t="s">
        <v>14</v>
      </c>
      <c r="I3718" s="1" t="s">
        <v>21</v>
      </c>
      <c r="J3718" s="1" t="s">
        <v>16</v>
      </c>
    </row>
    <row r="3719" hidden="1" customHeight="1" outlineLevel="2" spans="1:10">
      <c r="A3719" s="27">
        <v>45659</v>
      </c>
      <c r="B3719" s="1" t="s">
        <v>2318</v>
      </c>
      <c r="C3719" s="1" t="s">
        <v>19</v>
      </c>
      <c r="D3719" s="1">
        <f t="shared" si="53"/>
        <v>-10</v>
      </c>
      <c r="F3719" s="1">
        <v>10</v>
      </c>
      <c r="H3719" s="1" t="s">
        <v>38</v>
      </c>
      <c r="I3719" s="1" t="s">
        <v>39</v>
      </c>
      <c r="J3719" s="1" t="s">
        <v>39</v>
      </c>
    </row>
    <row r="3720" customHeight="1" outlineLevel="1" collapsed="1" spans="1:4">
      <c r="A3720" s="27"/>
      <c r="B3720" s="28" t="s">
        <v>2319</v>
      </c>
      <c r="D3720" s="1">
        <f>SUBTOTAL(9,D3711:D3719)</f>
        <v>0</v>
      </c>
    </row>
    <row r="3721" hidden="1" customHeight="1" outlineLevel="2" spans="1:4">
      <c r="A3721" s="27">
        <v>45496</v>
      </c>
      <c r="B3721" s="1" t="s">
        <v>2320</v>
      </c>
      <c r="C3721" s="1" t="s">
        <v>19</v>
      </c>
      <c r="D3721" s="1">
        <v>38</v>
      </c>
    </row>
    <row r="3722" hidden="1" customHeight="1" outlineLevel="2" spans="1:10">
      <c r="A3722" s="27">
        <v>45505</v>
      </c>
      <c r="B3722" s="1" t="s">
        <v>2320</v>
      </c>
      <c r="C3722" s="1" t="s">
        <v>19</v>
      </c>
      <c r="D3722" s="1">
        <f>E3722-F3722</f>
        <v>-38</v>
      </c>
      <c r="F3722" s="29">
        <v>38</v>
      </c>
      <c r="H3722" s="1" t="s">
        <v>14</v>
      </c>
      <c r="I3722" s="1" t="s">
        <v>21</v>
      </c>
      <c r="J3722" s="1" t="s">
        <v>16</v>
      </c>
    </row>
    <row r="3723" customHeight="1" outlineLevel="1" collapsed="1" spans="1:6">
      <c r="A3723" s="27"/>
      <c r="B3723" s="28" t="s">
        <v>2321</v>
      </c>
      <c r="D3723" s="1">
        <f>SUBTOTAL(9,D3721:D3722)</f>
        <v>0</v>
      </c>
      <c r="F3723" s="29"/>
    </row>
    <row r="3724" hidden="1" customHeight="1" outlineLevel="2" spans="1:4">
      <c r="A3724" s="27">
        <v>45496</v>
      </c>
      <c r="B3724" s="1" t="s">
        <v>2322</v>
      </c>
      <c r="C3724" s="1" t="s">
        <v>19</v>
      </c>
      <c r="D3724" s="1">
        <v>3</v>
      </c>
    </row>
    <row r="3725" customHeight="1" outlineLevel="1" collapsed="1" spans="1:4">
      <c r="A3725" s="27"/>
      <c r="B3725" s="28" t="s">
        <v>2323</v>
      </c>
      <c r="D3725" s="1">
        <f>SUBTOTAL(9,D3724)</f>
        <v>3</v>
      </c>
    </row>
    <row r="3726" hidden="1" customHeight="1" outlineLevel="2" spans="1:4">
      <c r="A3726" s="27">
        <v>45496</v>
      </c>
      <c r="B3726" s="1" t="s">
        <v>2324</v>
      </c>
      <c r="C3726" s="1" t="s">
        <v>19</v>
      </c>
      <c r="D3726" s="1">
        <v>12</v>
      </c>
    </row>
    <row r="3727" customHeight="1" outlineLevel="1" collapsed="1" spans="1:4">
      <c r="A3727" s="27"/>
      <c r="B3727" s="28" t="s">
        <v>2325</v>
      </c>
      <c r="D3727" s="1">
        <f>SUBTOTAL(9,D3726)</f>
        <v>12</v>
      </c>
    </row>
    <row r="3728" hidden="1" customHeight="1" outlineLevel="2" spans="1:4">
      <c r="A3728" s="27">
        <v>45496</v>
      </c>
      <c r="B3728" s="1" t="s">
        <v>2326</v>
      </c>
      <c r="C3728" s="1" t="s">
        <v>19</v>
      </c>
      <c r="D3728" s="1">
        <v>11</v>
      </c>
    </row>
    <row r="3729" customHeight="1" outlineLevel="1" collapsed="1" spans="1:4">
      <c r="A3729" s="27"/>
      <c r="B3729" s="28" t="s">
        <v>2327</v>
      </c>
      <c r="D3729" s="1">
        <f>SUBTOTAL(9,D3728)</f>
        <v>11</v>
      </c>
    </row>
    <row r="3730" hidden="1" customHeight="1" outlineLevel="2" spans="1:4">
      <c r="A3730" s="27">
        <v>45496</v>
      </c>
      <c r="B3730" s="1" t="s">
        <v>2328</v>
      </c>
      <c r="C3730" s="1" t="s">
        <v>19</v>
      </c>
      <c r="D3730" s="1">
        <v>66</v>
      </c>
    </row>
    <row r="3731" customHeight="1" outlineLevel="1" collapsed="1" spans="1:4">
      <c r="A3731" s="27"/>
      <c r="B3731" s="28" t="s">
        <v>2329</v>
      </c>
      <c r="D3731" s="1">
        <f>SUBTOTAL(9,D3730)</f>
        <v>66</v>
      </c>
    </row>
    <row r="3732" hidden="1" customHeight="1" outlineLevel="2" spans="1:4">
      <c r="A3732" s="27">
        <v>45496</v>
      </c>
      <c r="B3732" s="1" t="s">
        <v>2330</v>
      </c>
      <c r="C3732" s="1" t="s">
        <v>19</v>
      </c>
      <c r="D3732" s="1">
        <v>45</v>
      </c>
    </row>
    <row r="3733" customHeight="1" outlineLevel="1" collapsed="1" spans="1:4">
      <c r="A3733" s="27"/>
      <c r="B3733" s="28" t="s">
        <v>2331</v>
      </c>
      <c r="D3733" s="1">
        <f>SUBTOTAL(9,D3732)</f>
        <v>45</v>
      </c>
    </row>
    <row r="3734" hidden="1" customHeight="1" outlineLevel="2" spans="1:4">
      <c r="A3734" s="27">
        <v>45496</v>
      </c>
      <c r="B3734" s="1" t="s">
        <v>2332</v>
      </c>
      <c r="C3734" s="1" t="s">
        <v>19</v>
      </c>
      <c r="D3734" s="1">
        <v>21</v>
      </c>
    </row>
    <row r="3735" customHeight="1" outlineLevel="1" collapsed="1" spans="1:4">
      <c r="A3735" s="27"/>
      <c r="B3735" s="28" t="s">
        <v>2333</v>
      </c>
      <c r="D3735" s="1">
        <f>SUBTOTAL(9,D3734)</f>
        <v>21</v>
      </c>
    </row>
    <row r="3736" hidden="1" customHeight="1" outlineLevel="2" spans="1:4">
      <c r="A3736" s="27">
        <v>45496</v>
      </c>
      <c r="B3736" s="1" t="s">
        <v>2334</v>
      </c>
      <c r="C3736" s="1" t="s">
        <v>19</v>
      </c>
      <c r="D3736" s="1">
        <v>22</v>
      </c>
    </row>
    <row r="3737" customHeight="1" outlineLevel="1" collapsed="1" spans="1:4">
      <c r="A3737" s="27"/>
      <c r="B3737" s="28" t="s">
        <v>2335</v>
      </c>
      <c r="D3737" s="1">
        <f>SUBTOTAL(9,D3736)</f>
        <v>22</v>
      </c>
    </row>
    <row r="3738" hidden="1" customHeight="1" outlineLevel="2" spans="1:4">
      <c r="A3738" s="27">
        <v>45496</v>
      </c>
      <c r="B3738" s="1" t="s">
        <v>2336</v>
      </c>
      <c r="C3738" s="1" t="s">
        <v>19</v>
      </c>
      <c r="D3738" s="1">
        <v>13</v>
      </c>
    </row>
    <row r="3739" customHeight="1" outlineLevel="1" collapsed="1" spans="1:4">
      <c r="A3739" s="27"/>
      <c r="B3739" s="28" t="s">
        <v>2337</v>
      </c>
      <c r="D3739" s="1">
        <f>SUBTOTAL(9,D3738)</f>
        <v>13</v>
      </c>
    </row>
    <row r="3740" hidden="1" customHeight="1" outlineLevel="2" spans="1:4">
      <c r="A3740" s="27">
        <v>45496</v>
      </c>
      <c r="B3740" s="1" t="s">
        <v>2338</v>
      </c>
      <c r="C3740" s="1" t="s">
        <v>19</v>
      </c>
      <c r="D3740" s="1">
        <v>16</v>
      </c>
    </row>
    <row r="3741" customHeight="1" outlineLevel="1" collapsed="1" spans="1:4">
      <c r="A3741" s="27"/>
      <c r="B3741" s="28" t="s">
        <v>2339</v>
      </c>
      <c r="D3741" s="1">
        <f>SUBTOTAL(9,D3740)</f>
        <v>16</v>
      </c>
    </row>
    <row r="3742" hidden="1" customHeight="1" outlineLevel="2" spans="1:4">
      <c r="A3742" s="27">
        <v>45496</v>
      </c>
      <c r="B3742" s="1" t="s">
        <v>2340</v>
      </c>
      <c r="C3742" s="1" t="s">
        <v>19</v>
      </c>
      <c r="D3742" s="1">
        <v>5</v>
      </c>
    </row>
    <row r="3743" customHeight="1" outlineLevel="1" collapsed="1" spans="1:4">
      <c r="A3743" s="27"/>
      <c r="B3743" s="28" t="s">
        <v>2341</v>
      </c>
      <c r="D3743" s="1">
        <f>SUBTOTAL(9,D3742)</f>
        <v>5</v>
      </c>
    </row>
    <row r="3744" hidden="1" customHeight="1" outlineLevel="2" spans="1:4">
      <c r="A3744" s="27">
        <v>45496</v>
      </c>
      <c r="B3744" s="1" t="s">
        <v>2342</v>
      </c>
      <c r="C3744" s="1" t="s">
        <v>19</v>
      </c>
      <c r="D3744" s="1">
        <v>67</v>
      </c>
    </row>
    <row r="3745" customHeight="1" outlineLevel="1" collapsed="1" spans="1:4">
      <c r="A3745" s="27"/>
      <c r="B3745" s="28" t="s">
        <v>2343</v>
      </c>
      <c r="D3745" s="1">
        <f>SUBTOTAL(9,D3744)</f>
        <v>67</v>
      </c>
    </row>
    <row r="3746" hidden="1" customHeight="1" outlineLevel="2" spans="1:4">
      <c r="A3746" s="27">
        <v>45496</v>
      </c>
      <c r="B3746" s="1" t="s">
        <v>2344</v>
      </c>
      <c r="C3746" s="1" t="s">
        <v>19</v>
      </c>
      <c r="D3746" s="1">
        <v>83</v>
      </c>
    </row>
    <row r="3747" hidden="1" customHeight="1" outlineLevel="2" spans="1:4">
      <c r="A3747" s="27">
        <v>45496</v>
      </c>
      <c r="B3747" s="1" t="s">
        <v>2344</v>
      </c>
      <c r="C3747" s="1" t="s">
        <v>19</v>
      </c>
      <c r="D3747" s="1">
        <v>16</v>
      </c>
    </row>
    <row r="3748" hidden="1" customHeight="1" outlineLevel="2" spans="1:10">
      <c r="A3748" s="27">
        <v>45505</v>
      </c>
      <c r="B3748" s="1" t="s">
        <v>2344</v>
      </c>
      <c r="C3748" s="1" t="s">
        <v>19</v>
      </c>
      <c r="D3748" s="1">
        <f>E3748-F3748</f>
        <v>-16</v>
      </c>
      <c r="F3748" s="29">
        <v>16</v>
      </c>
      <c r="H3748" s="1" t="s">
        <v>14</v>
      </c>
      <c r="I3748" s="1" t="s">
        <v>21</v>
      </c>
      <c r="J3748" s="1" t="s">
        <v>16</v>
      </c>
    </row>
    <row r="3749" customHeight="1" outlineLevel="1" collapsed="1" spans="1:6">
      <c r="A3749" s="27"/>
      <c r="B3749" s="28" t="s">
        <v>2345</v>
      </c>
      <c r="D3749" s="1">
        <f>SUBTOTAL(9,D3746:D3748)</f>
        <v>83</v>
      </c>
      <c r="F3749" s="29"/>
    </row>
    <row r="3750" hidden="1" customHeight="1" outlineLevel="2" spans="1:4">
      <c r="A3750" s="27">
        <v>45496</v>
      </c>
      <c r="B3750" s="1" t="s">
        <v>2346</v>
      </c>
      <c r="C3750" s="1" t="s">
        <v>19</v>
      </c>
      <c r="D3750" s="1">
        <v>1</v>
      </c>
    </row>
    <row r="3751" customHeight="1" outlineLevel="1" collapsed="1" spans="1:4">
      <c r="A3751" s="27"/>
      <c r="B3751" s="28" t="s">
        <v>2347</v>
      </c>
      <c r="D3751" s="1">
        <f>SUBTOTAL(9,D3750)</f>
        <v>1</v>
      </c>
    </row>
    <row r="3752" hidden="1" customHeight="1" outlineLevel="2" spans="1:4">
      <c r="A3752" s="27">
        <v>45496</v>
      </c>
      <c r="B3752" s="1" t="s">
        <v>2348</v>
      </c>
      <c r="C3752" s="1" t="s">
        <v>19</v>
      </c>
      <c r="D3752" s="1">
        <v>30</v>
      </c>
    </row>
    <row r="3753" customHeight="1" outlineLevel="1" collapsed="1" spans="1:4">
      <c r="A3753" s="27"/>
      <c r="B3753" s="28" t="s">
        <v>2349</v>
      </c>
      <c r="D3753" s="1">
        <f>SUBTOTAL(9,D3752)</f>
        <v>30</v>
      </c>
    </row>
    <row r="3754" hidden="1" customHeight="1" outlineLevel="2" spans="1:4">
      <c r="A3754" s="27">
        <v>45496</v>
      </c>
      <c r="B3754" s="1" t="s">
        <v>2350</v>
      </c>
      <c r="C3754" s="1" t="s">
        <v>19</v>
      </c>
      <c r="D3754" s="1">
        <v>2</v>
      </c>
    </row>
    <row r="3755" customHeight="1" outlineLevel="1" collapsed="1" spans="1:4">
      <c r="A3755" s="27"/>
      <c r="B3755" s="28" t="s">
        <v>2351</v>
      </c>
      <c r="D3755" s="1">
        <f>SUBTOTAL(9,D3754)</f>
        <v>2</v>
      </c>
    </row>
    <row r="3756" hidden="1" customHeight="1" outlineLevel="2" spans="1:4">
      <c r="A3756" s="27">
        <v>45496</v>
      </c>
      <c r="B3756" s="1" t="s">
        <v>2352</v>
      </c>
      <c r="C3756" s="1" t="s">
        <v>19</v>
      </c>
      <c r="D3756" s="1">
        <v>24</v>
      </c>
    </row>
    <row r="3757" customHeight="1" outlineLevel="1" collapsed="1" spans="1:4">
      <c r="A3757" s="27"/>
      <c r="B3757" s="28" t="s">
        <v>2353</v>
      </c>
      <c r="D3757" s="1">
        <f>SUBTOTAL(9,D3756)</f>
        <v>24</v>
      </c>
    </row>
    <row r="3758" hidden="1" customHeight="1" outlineLevel="2" spans="1:4">
      <c r="A3758" s="27">
        <v>45496</v>
      </c>
      <c r="B3758" s="1" t="s">
        <v>2354</v>
      </c>
      <c r="C3758" s="1" t="s">
        <v>19</v>
      </c>
      <c r="D3758" s="1">
        <v>6</v>
      </c>
    </row>
    <row r="3759" customHeight="1" outlineLevel="1" collapsed="1" spans="1:4">
      <c r="A3759" s="27"/>
      <c r="B3759" s="28" t="s">
        <v>2355</v>
      </c>
      <c r="D3759" s="1">
        <f>SUBTOTAL(9,D3758)</f>
        <v>6</v>
      </c>
    </row>
    <row r="3760" hidden="1" customHeight="1" outlineLevel="2" spans="1:4">
      <c r="A3760" s="27">
        <v>45496</v>
      </c>
      <c r="B3760" s="1" t="s">
        <v>2356</v>
      </c>
      <c r="C3760" s="1" t="s">
        <v>19</v>
      </c>
      <c r="D3760" s="1">
        <v>6</v>
      </c>
    </row>
    <row r="3761" hidden="1" customHeight="1" outlineLevel="2" spans="1:10">
      <c r="A3761" s="27">
        <v>45558</v>
      </c>
      <c r="B3761" s="1" t="s">
        <v>2356</v>
      </c>
      <c r="C3761" s="1" t="s">
        <v>19</v>
      </c>
      <c r="D3761" s="1">
        <f>E3761-F3761</f>
        <v>-6</v>
      </c>
      <c r="F3761" s="1">
        <v>6</v>
      </c>
      <c r="H3761" s="1" t="s">
        <v>14</v>
      </c>
      <c r="I3761" s="1" t="s">
        <v>21</v>
      </c>
      <c r="J3761" s="1" t="s">
        <v>16</v>
      </c>
    </row>
    <row r="3762" customHeight="1" outlineLevel="1" collapsed="1" spans="1:4">
      <c r="A3762" s="27"/>
      <c r="B3762" s="28" t="s">
        <v>2357</v>
      </c>
      <c r="D3762" s="1">
        <f>SUBTOTAL(9,D3760:D3761)</f>
        <v>0</v>
      </c>
    </row>
    <row r="3763" hidden="1" customHeight="1" outlineLevel="2" spans="1:4">
      <c r="A3763" s="27">
        <v>45496</v>
      </c>
      <c r="B3763" s="1" t="s">
        <v>2358</v>
      </c>
      <c r="C3763" s="1" t="s">
        <v>19</v>
      </c>
      <c r="D3763" s="1">
        <v>1</v>
      </c>
    </row>
    <row r="3764" hidden="1" customHeight="1" outlineLevel="2" spans="1:4">
      <c r="A3764" s="27">
        <v>45496</v>
      </c>
      <c r="B3764" s="1" t="s">
        <v>2358</v>
      </c>
      <c r="C3764" s="1" t="s">
        <v>19</v>
      </c>
      <c r="D3764" s="1">
        <v>37</v>
      </c>
    </row>
    <row r="3765" hidden="1" customHeight="1" outlineLevel="2" spans="1:10">
      <c r="A3765" s="27">
        <v>45505</v>
      </c>
      <c r="B3765" s="1" t="s">
        <v>2358</v>
      </c>
      <c r="C3765" s="1" t="s">
        <v>19</v>
      </c>
      <c r="D3765" s="1">
        <f>E3765-F3765</f>
        <v>-37</v>
      </c>
      <c r="F3765" s="29">
        <v>37</v>
      </c>
      <c r="H3765" s="1" t="s">
        <v>14</v>
      </c>
      <c r="I3765" s="1" t="s">
        <v>21</v>
      </c>
      <c r="J3765" s="1" t="s">
        <v>16</v>
      </c>
    </row>
    <row r="3766" customHeight="1" outlineLevel="1" collapsed="1" spans="1:6">
      <c r="A3766" s="27"/>
      <c r="B3766" s="28" t="s">
        <v>2359</v>
      </c>
      <c r="D3766" s="1">
        <f>SUBTOTAL(9,D3763:D3765)</f>
        <v>1</v>
      </c>
      <c r="F3766" s="29"/>
    </row>
    <row r="3767" hidden="1" customHeight="1" outlineLevel="2" spans="1:4">
      <c r="A3767" s="27">
        <v>45496</v>
      </c>
      <c r="B3767" s="1" t="s">
        <v>2360</v>
      </c>
      <c r="C3767" s="1" t="s">
        <v>19</v>
      </c>
      <c r="D3767" s="1">
        <v>6</v>
      </c>
    </row>
    <row r="3768" customHeight="1" outlineLevel="1" collapsed="1" spans="1:4">
      <c r="A3768" s="27"/>
      <c r="B3768" s="28" t="s">
        <v>2361</v>
      </c>
      <c r="D3768" s="1">
        <f>SUBTOTAL(9,D3767)</f>
        <v>6</v>
      </c>
    </row>
    <row r="3769" hidden="1" customHeight="1" outlineLevel="2" spans="1:4">
      <c r="A3769" s="27">
        <v>45496</v>
      </c>
      <c r="B3769" s="1" t="s">
        <v>2362</v>
      </c>
      <c r="C3769" s="1" t="s">
        <v>19</v>
      </c>
      <c r="D3769" s="1">
        <v>9</v>
      </c>
    </row>
    <row r="3770" customHeight="1" outlineLevel="1" collapsed="1" spans="1:4">
      <c r="A3770" s="27"/>
      <c r="B3770" s="28" t="s">
        <v>2363</v>
      </c>
      <c r="D3770" s="1">
        <f>SUBTOTAL(9,D3769)</f>
        <v>9</v>
      </c>
    </row>
    <row r="3771" hidden="1" customHeight="1" outlineLevel="2" spans="1:4">
      <c r="A3771" s="27">
        <v>45496</v>
      </c>
      <c r="B3771" s="1" t="s">
        <v>2364</v>
      </c>
      <c r="C3771" s="1" t="s">
        <v>19</v>
      </c>
      <c r="D3771" s="1">
        <v>3</v>
      </c>
    </row>
    <row r="3772" hidden="1" customHeight="1" outlineLevel="2" spans="1:4">
      <c r="A3772" s="27">
        <v>45496</v>
      </c>
      <c r="B3772" s="1" t="s">
        <v>2364</v>
      </c>
      <c r="C3772" s="1" t="s">
        <v>19</v>
      </c>
      <c r="D3772" s="1">
        <v>13</v>
      </c>
    </row>
    <row r="3773" hidden="1" customHeight="1" outlineLevel="2" spans="1:10">
      <c r="A3773" s="27">
        <v>45659</v>
      </c>
      <c r="B3773" s="1" t="s">
        <v>2364</v>
      </c>
      <c r="C3773" s="1" t="s">
        <v>19</v>
      </c>
      <c r="D3773" s="1">
        <f>E3773-F3773</f>
        <v>-2</v>
      </c>
      <c r="F3773" s="1">
        <v>2</v>
      </c>
      <c r="H3773" s="1" t="s">
        <v>38</v>
      </c>
      <c r="I3773" s="1" t="s">
        <v>39</v>
      </c>
      <c r="J3773" s="1" t="s">
        <v>39</v>
      </c>
    </row>
    <row r="3774" customHeight="1" outlineLevel="1" collapsed="1" spans="1:4">
      <c r="A3774" s="27"/>
      <c r="B3774" s="28" t="s">
        <v>2365</v>
      </c>
      <c r="D3774" s="1">
        <f>SUBTOTAL(9,D3771:D3773)</f>
        <v>14</v>
      </c>
    </row>
    <row r="3775" hidden="1" customHeight="1" outlineLevel="2" spans="1:4">
      <c r="A3775" s="27">
        <v>45496</v>
      </c>
      <c r="B3775" s="1" t="s">
        <v>2366</v>
      </c>
      <c r="C3775" s="1" t="s">
        <v>19</v>
      </c>
      <c r="D3775" s="1">
        <v>25</v>
      </c>
    </row>
    <row r="3776" hidden="1" customHeight="1" outlineLevel="2" spans="1:4">
      <c r="A3776" s="27">
        <v>45496</v>
      </c>
      <c r="B3776" s="1" t="s">
        <v>2366</v>
      </c>
      <c r="C3776" s="1" t="s">
        <v>19</v>
      </c>
      <c r="D3776" s="1">
        <v>6</v>
      </c>
    </row>
    <row r="3777" hidden="1" customHeight="1" outlineLevel="2" spans="1:4">
      <c r="A3777" s="27">
        <v>45496</v>
      </c>
      <c r="B3777" s="1" t="s">
        <v>2366</v>
      </c>
      <c r="C3777" s="1" t="s">
        <v>19</v>
      </c>
      <c r="D3777" s="1">
        <v>7</v>
      </c>
    </row>
    <row r="3778" hidden="1" customHeight="1" outlineLevel="2" spans="1:10">
      <c r="A3778" s="27">
        <v>45505</v>
      </c>
      <c r="B3778" s="1" t="s">
        <v>2366</v>
      </c>
      <c r="C3778" s="1" t="s">
        <v>19</v>
      </c>
      <c r="D3778" s="1">
        <f>E3778-F3778</f>
        <v>-25</v>
      </c>
      <c r="F3778" s="29">
        <v>25</v>
      </c>
      <c r="H3778" s="1" t="s">
        <v>14</v>
      </c>
      <c r="I3778" s="1" t="s">
        <v>21</v>
      </c>
      <c r="J3778" s="1" t="s">
        <v>16</v>
      </c>
    </row>
    <row r="3779" hidden="1" customHeight="1" outlineLevel="2" spans="1:10">
      <c r="A3779" s="27">
        <v>45659</v>
      </c>
      <c r="B3779" s="1" t="s">
        <v>2366</v>
      </c>
      <c r="C3779" s="1" t="s">
        <v>19</v>
      </c>
      <c r="D3779" s="1">
        <f>E3779-F3779</f>
        <v>-7</v>
      </c>
      <c r="F3779" s="1">
        <v>7</v>
      </c>
      <c r="H3779" s="1" t="s">
        <v>38</v>
      </c>
      <c r="I3779" s="1" t="s">
        <v>39</v>
      </c>
      <c r="J3779" s="1" t="s">
        <v>39</v>
      </c>
    </row>
    <row r="3780" customHeight="1" outlineLevel="1" collapsed="1" spans="1:4">
      <c r="A3780" s="27"/>
      <c r="B3780" s="28" t="s">
        <v>2367</v>
      </c>
      <c r="D3780" s="1">
        <f>SUBTOTAL(9,D3775:D3779)</f>
        <v>6</v>
      </c>
    </row>
    <row r="3781" hidden="1" customHeight="1" outlineLevel="2" spans="1:4">
      <c r="A3781" s="27">
        <v>45496</v>
      </c>
      <c r="B3781" s="1" t="s">
        <v>2368</v>
      </c>
      <c r="C3781" s="1" t="s">
        <v>19</v>
      </c>
      <c r="D3781" s="1">
        <v>7</v>
      </c>
    </row>
    <row r="3782" hidden="1" customHeight="1" outlineLevel="2" spans="1:10">
      <c r="A3782" s="27">
        <v>45659</v>
      </c>
      <c r="B3782" s="1" t="s">
        <v>2368</v>
      </c>
      <c r="C3782" s="1" t="s">
        <v>19</v>
      </c>
      <c r="D3782" s="1">
        <f>E3782-F3782</f>
        <v>-4</v>
      </c>
      <c r="F3782" s="1">
        <v>4</v>
      </c>
      <c r="H3782" s="1" t="s">
        <v>38</v>
      </c>
      <c r="I3782" s="1" t="s">
        <v>39</v>
      </c>
      <c r="J3782" s="1" t="s">
        <v>39</v>
      </c>
    </row>
    <row r="3783" customHeight="1" outlineLevel="1" collapsed="1" spans="1:4">
      <c r="A3783" s="27"/>
      <c r="B3783" s="28" t="s">
        <v>2369</v>
      </c>
      <c r="D3783" s="1">
        <f>SUBTOTAL(9,D3781:D3782)</f>
        <v>3</v>
      </c>
    </row>
    <row r="3784" hidden="1" customHeight="1" outlineLevel="2" spans="1:4">
      <c r="A3784" s="27">
        <v>45496</v>
      </c>
      <c r="B3784" s="1" t="s">
        <v>2370</v>
      </c>
      <c r="C3784" s="1" t="s">
        <v>19</v>
      </c>
      <c r="D3784" s="1">
        <v>44</v>
      </c>
    </row>
    <row r="3785" hidden="1" customHeight="1" outlineLevel="2" spans="1:4">
      <c r="A3785" s="27">
        <v>45496</v>
      </c>
      <c r="B3785" s="1" t="s">
        <v>2370</v>
      </c>
      <c r="C3785" s="1" t="s">
        <v>19</v>
      </c>
      <c r="D3785" s="1">
        <v>92</v>
      </c>
    </row>
    <row r="3786" hidden="1" customHeight="1" outlineLevel="2" spans="1:4">
      <c r="A3786" s="27">
        <v>45496</v>
      </c>
      <c r="B3786" s="1" t="s">
        <v>2370</v>
      </c>
      <c r="C3786" s="1" t="s">
        <v>19</v>
      </c>
      <c r="D3786" s="1">
        <v>43</v>
      </c>
    </row>
    <row r="3787" hidden="1" customHeight="1" outlineLevel="2" spans="1:10">
      <c r="A3787" s="27">
        <v>45495</v>
      </c>
      <c r="B3787" s="1" t="s">
        <v>2370</v>
      </c>
      <c r="C3787" s="1" t="s">
        <v>19</v>
      </c>
      <c r="D3787" s="1">
        <f>E3787-F3787</f>
        <v>-2</v>
      </c>
      <c r="F3787" s="1">
        <v>2</v>
      </c>
      <c r="H3787" s="1" t="s">
        <v>62</v>
      </c>
      <c r="I3787" s="1" t="s">
        <v>88</v>
      </c>
      <c r="J3787" s="1" t="s">
        <v>1200</v>
      </c>
    </row>
    <row r="3788" hidden="1" customHeight="1" outlineLevel="2" spans="1:10">
      <c r="A3788" s="27">
        <v>45527</v>
      </c>
      <c r="B3788" s="1" t="s">
        <v>2370</v>
      </c>
      <c r="C3788" s="1" t="s">
        <v>19</v>
      </c>
      <c r="D3788" s="1">
        <f>E3788-F3788</f>
        <v>-2</v>
      </c>
      <c r="F3788" s="1">
        <v>2</v>
      </c>
      <c r="H3788" s="1" t="s">
        <v>62</v>
      </c>
      <c r="I3788" s="1" t="s">
        <v>88</v>
      </c>
      <c r="J3788" s="1" t="s">
        <v>89</v>
      </c>
    </row>
    <row r="3789" hidden="1" customHeight="1" outlineLevel="2" spans="1:10">
      <c r="A3789" s="27">
        <v>45559</v>
      </c>
      <c r="B3789" s="1" t="s">
        <v>2370</v>
      </c>
      <c r="C3789" s="1" t="s">
        <v>19</v>
      </c>
      <c r="D3789" s="1">
        <f>E3789-F3789</f>
        <v>-2</v>
      </c>
      <c r="F3789" s="1">
        <v>2</v>
      </c>
      <c r="H3789" s="1" t="s">
        <v>62</v>
      </c>
      <c r="I3789" s="1" t="s">
        <v>88</v>
      </c>
      <c r="J3789" s="1" t="s">
        <v>89</v>
      </c>
    </row>
    <row r="3790" hidden="1" customHeight="1" outlineLevel="2" spans="1:10">
      <c r="A3790" s="27">
        <v>45659</v>
      </c>
      <c r="B3790" s="1" t="s">
        <v>2370</v>
      </c>
      <c r="C3790" s="1" t="s">
        <v>19</v>
      </c>
      <c r="D3790" s="1">
        <f>E3790-F3790</f>
        <v>-5</v>
      </c>
      <c r="F3790" s="1">
        <v>5</v>
      </c>
      <c r="H3790" s="1" t="s">
        <v>38</v>
      </c>
      <c r="I3790" s="1" t="s">
        <v>39</v>
      </c>
      <c r="J3790" s="1" t="s">
        <v>39</v>
      </c>
    </row>
    <row r="3791" customHeight="1" outlineLevel="1" collapsed="1" spans="1:4">
      <c r="A3791" s="27"/>
      <c r="B3791" s="28" t="s">
        <v>2371</v>
      </c>
      <c r="D3791" s="1">
        <f>SUBTOTAL(9,D3784:D3790)</f>
        <v>168</v>
      </c>
    </row>
    <row r="3792" hidden="1" customHeight="1" outlineLevel="2" spans="1:4">
      <c r="A3792" s="27">
        <v>45496</v>
      </c>
      <c r="B3792" s="1" t="s">
        <v>2372</v>
      </c>
      <c r="C3792" s="1" t="s">
        <v>19</v>
      </c>
      <c r="D3792" s="1">
        <v>4</v>
      </c>
    </row>
    <row r="3793" customHeight="1" outlineLevel="1" collapsed="1" spans="1:4">
      <c r="A3793" s="27"/>
      <c r="B3793" s="28" t="s">
        <v>2373</v>
      </c>
      <c r="D3793" s="1">
        <f>SUBTOTAL(9,D3792)</f>
        <v>4</v>
      </c>
    </row>
    <row r="3794" hidden="1" customHeight="1" outlineLevel="2" spans="1:4">
      <c r="A3794" s="27">
        <v>45496</v>
      </c>
      <c r="B3794" s="1" t="s">
        <v>2374</v>
      </c>
      <c r="C3794" s="1" t="s">
        <v>19</v>
      </c>
      <c r="D3794" s="1">
        <v>28</v>
      </c>
    </row>
    <row r="3795" hidden="1" customHeight="1" outlineLevel="2" spans="1:4">
      <c r="A3795" s="27">
        <v>45496</v>
      </c>
      <c r="B3795" s="1" t="s">
        <v>2374</v>
      </c>
      <c r="C3795" s="1" t="s">
        <v>19</v>
      </c>
      <c r="D3795" s="1">
        <v>28</v>
      </c>
    </row>
    <row r="3796" hidden="1" customHeight="1" outlineLevel="2" spans="1:10">
      <c r="A3796" s="27">
        <v>45516</v>
      </c>
      <c r="B3796" s="1" t="s">
        <v>2374</v>
      </c>
      <c r="C3796" s="1" t="s">
        <v>19</v>
      </c>
      <c r="D3796" s="1">
        <f>E3796-F3796</f>
        <v>-1</v>
      </c>
      <c r="F3796" s="1">
        <v>1</v>
      </c>
      <c r="H3796" s="1" t="s">
        <v>62</v>
      </c>
      <c r="I3796" s="1" t="s">
        <v>88</v>
      </c>
      <c r="J3796" s="1" t="s">
        <v>89</v>
      </c>
    </row>
    <row r="3797" hidden="1" customHeight="1" outlineLevel="2" spans="1:10">
      <c r="A3797" s="27">
        <v>45558</v>
      </c>
      <c r="B3797" s="1" t="s">
        <v>2374</v>
      </c>
      <c r="C3797" s="1" t="s">
        <v>19</v>
      </c>
      <c r="D3797" s="1">
        <f>E3797-F3797</f>
        <v>-55</v>
      </c>
      <c r="F3797" s="1">
        <v>55</v>
      </c>
      <c r="H3797" s="1" t="s">
        <v>14</v>
      </c>
      <c r="I3797" s="1" t="s">
        <v>21</v>
      </c>
      <c r="J3797" s="1" t="s">
        <v>16</v>
      </c>
    </row>
    <row r="3798" customHeight="1" outlineLevel="1" collapsed="1" spans="1:4">
      <c r="A3798" s="27"/>
      <c r="B3798" s="28" t="s">
        <v>2375</v>
      </c>
      <c r="D3798" s="1">
        <f>SUBTOTAL(9,D3794:D3797)</f>
        <v>0</v>
      </c>
    </row>
    <row r="3799" hidden="1" customHeight="1" outlineLevel="2" spans="1:4">
      <c r="A3799" s="27">
        <v>45496</v>
      </c>
      <c r="B3799" s="1" t="s">
        <v>2376</v>
      </c>
      <c r="C3799" s="1" t="s">
        <v>19</v>
      </c>
      <c r="D3799" s="1">
        <v>32</v>
      </c>
    </row>
    <row r="3800" hidden="1" customHeight="1" outlineLevel="2" spans="1:4">
      <c r="A3800" s="27">
        <v>45496</v>
      </c>
      <c r="B3800" s="1" t="s">
        <v>2376</v>
      </c>
      <c r="C3800" s="1" t="s">
        <v>19</v>
      </c>
      <c r="D3800" s="1">
        <v>455</v>
      </c>
    </row>
    <row r="3801" hidden="1" customHeight="1" outlineLevel="2" spans="1:10">
      <c r="A3801" s="27">
        <v>45505</v>
      </c>
      <c r="B3801" s="1" t="s">
        <v>2376</v>
      </c>
      <c r="C3801" s="1" t="s">
        <v>19</v>
      </c>
      <c r="D3801" s="1">
        <f>E3801-F3801</f>
        <v>-455</v>
      </c>
      <c r="F3801" s="29">
        <v>455</v>
      </c>
      <c r="H3801" s="1" t="s">
        <v>14</v>
      </c>
      <c r="I3801" s="1" t="s">
        <v>21</v>
      </c>
      <c r="J3801" s="1" t="s">
        <v>16</v>
      </c>
    </row>
    <row r="3802" customHeight="1" outlineLevel="1" collapsed="1" spans="1:6">
      <c r="A3802" s="27"/>
      <c r="B3802" s="28" t="s">
        <v>2377</v>
      </c>
      <c r="D3802" s="1">
        <f>SUBTOTAL(9,D3799:D3801)</f>
        <v>32</v>
      </c>
      <c r="F3802" s="29"/>
    </row>
    <row r="3803" hidden="1" customHeight="1" outlineLevel="2" spans="1:4">
      <c r="A3803" s="27">
        <v>45496</v>
      </c>
      <c r="B3803" s="1" t="s">
        <v>2378</v>
      </c>
      <c r="C3803" s="1" t="s">
        <v>19</v>
      </c>
      <c r="D3803" s="1">
        <v>7</v>
      </c>
    </row>
    <row r="3804" hidden="1" customHeight="1" outlineLevel="2" spans="1:4">
      <c r="A3804" s="27">
        <v>45496</v>
      </c>
      <c r="B3804" s="1" t="s">
        <v>2378</v>
      </c>
      <c r="C3804" s="1" t="s">
        <v>19</v>
      </c>
      <c r="D3804" s="1">
        <v>8</v>
      </c>
    </row>
    <row r="3805" hidden="1" customHeight="1" outlineLevel="2" spans="1:4">
      <c r="A3805" s="27">
        <v>45496</v>
      </c>
      <c r="B3805" s="1" t="s">
        <v>2378</v>
      </c>
      <c r="C3805" s="1" t="s">
        <v>19</v>
      </c>
      <c r="D3805" s="1">
        <v>2</v>
      </c>
    </row>
    <row r="3806" hidden="1" customHeight="1" outlineLevel="2" spans="1:10">
      <c r="A3806" s="27">
        <v>45505</v>
      </c>
      <c r="B3806" s="1" t="s">
        <v>2378</v>
      </c>
      <c r="C3806" s="1" t="s">
        <v>19</v>
      </c>
      <c r="D3806" s="1">
        <f>E3806-F3806</f>
        <v>-7</v>
      </c>
      <c r="F3806" s="29">
        <v>7</v>
      </c>
      <c r="H3806" s="1" t="s">
        <v>14</v>
      </c>
      <c r="I3806" s="1" t="s">
        <v>21</v>
      </c>
      <c r="J3806" s="1" t="s">
        <v>16</v>
      </c>
    </row>
    <row r="3807" hidden="1" customHeight="1" outlineLevel="2" spans="1:10">
      <c r="A3807" s="27">
        <v>45558</v>
      </c>
      <c r="B3807" s="1" t="s">
        <v>2378</v>
      </c>
      <c r="C3807" s="1" t="s">
        <v>19</v>
      </c>
      <c r="D3807" s="1">
        <f>E3807-F3807</f>
        <v>-10</v>
      </c>
      <c r="F3807" s="1">
        <v>10</v>
      </c>
      <c r="H3807" s="1" t="s">
        <v>14</v>
      </c>
      <c r="I3807" s="1" t="s">
        <v>21</v>
      </c>
      <c r="J3807" s="1" t="s">
        <v>16</v>
      </c>
    </row>
    <row r="3808" customHeight="1" outlineLevel="1" collapsed="1" spans="1:4">
      <c r="A3808" s="27"/>
      <c r="B3808" s="28" t="s">
        <v>2379</v>
      </c>
      <c r="D3808" s="1">
        <f>SUBTOTAL(9,D3803:D3807)</f>
        <v>0</v>
      </c>
    </row>
    <row r="3809" hidden="1" customHeight="1" outlineLevel="2" spans="1:4">
      <c r="A3809" s="27">
        <v>45496</v>
      </c>
      <c r="B3809" s="1" t="s">
        <v>2380</v>
      </c>
      <c r="C3809" s="1" t="s">
        <v>19</v>
      </c>
      <c r="D3809" s="1">
        <v>180</v>
      </c>
    </row>
    <row r="3810" hidden="1" customHeight="1" outlineLevel="2" spans="1:4">
      <c r="A3810" s="27">
        <v>45496</v>
      </c>
      <c r="B3810" s="1" t="s">
        <v>2380</v>
      </c>
      <c r="C3810" s="1" t="s">
        <v>19</v>
      </c>
      <c r="D3810" s="1">
        <v>199</v>
      </c>
    </row>
    <row r="3811" hidden="1" customHeight="1" outlineLevel="2" spans="1:10">
      <c r="A3811" s="27">
        <v>45495</v>
      </c>
      <c r="B3811" s="1" t="s">
        <v>2380</v>
      </c>
      <c r="C3811" s="1" t="s">
        <v>19</v>
      </c>
      <c r="D3811" s="1">
        <f t="shared" ref="D3811:D3817" si="54">E3811-F3811</f>
        <v>-10</v>
      </c>
      <c r="F3811" s="1">
        <v>10</v>
      </c>
      <c r="H3811" s="1" t="s">
        <v>62</v>
      </c>
      <c r="I3811" s="1" t="s">
        <v>88</v>
      </c>
      <c r="J3811" s="1" t="s">
        <v>1200</v>
      </c>
    </row>
    <row r="3812" hidden="1" customHeight="1" outlineLevel="2" spans="1:10">
      <c r="A3812" s="27">
        <v>45498</v>
      </c>
      <c r="B3812" s="1" t="s">
        <v>2380</v>
      </c>
      <c r="C3812" s="1" t="s">
        <v>19</v>
      </c>
      <c r="D3812" s="1">
        <f t="shared" si="54"/>
        <v>-1</v>
      </c>
      <c r="F3812" s="1">
        <v>1</v>
      </c>
      <c r="H3812" s="1" t="s">
        <v>62</v>
      </c>
      <c r="I3812" s="1" t="s">
        <v>88</v>
      </c>
      <c r="J3812" s="1" t="s">
        <v>89</v>
      </c>
    </row>
    <row r="3813" hidden="1" customHeight="1" outlineLevel="2" spans="1:10">
      <c r="A3813" s="27">
        <v>45505</v>
      </c>
      <c r="B3813" s="1" t="s">
        <v>2380</v>
      </c>
      <c r="C3813" s="1" t="s">
        <v>19</v>
      </c>
      <c r="D3813" s="1">
        <f t="shared" si="54"/>
        <v>-2</v>
      </c>
      <c r="F3813" s="1">
        <v>2</v>
      </c>
      <c r="H3813" s="1" t="s">
        <v>62</v>
      </c>
      <c r="I3813" s="1" t="s">
        <v>88</v>
      </c>
      <c r="J3813" s="1" t="s">
        <v>89</v>
      </c>
    </row>
    <row r="3814" hidden="1" customHeight="1" outlineLevel="2" spans="1:10">
      <c r="A3814" s="27">
        <v>45505</v>
      </c>
      <c r="B3814" s="1" t="s">
        <v>2380</v>
      </c>
      <c r="C3814" s="1" t="s">
        <v>19</v>
      </c>
      <c r="D3814" s="1">
        <f t="shared" si="54"/>
        <v>-180</v>
      </c>
      <c r="F3814" s="29">
        <v>180</v>
      </c>
      <c r="H3814" s="1" t="s">
        <v>14</v>
      </c>
      <c r="I3814" s="1" t="s">
        <v>21</v>
      </c>
      <c r="J3814" s="1" t="s">
        <v>16</v>
      </c>
    </row>
    <row r="3815" hidden="1" customHeight="1" outlineLevel="2" spans="1:10">
      <c r="A3815" s="27">
        <v>45516</v>
      </c>
      <c r="B3815" s="1" t="s">
        <v>2380</v>
      </c>
      <c r="C3815" s="1" t="s">
        <v>19</v>
      </c>
      <c r="D3815" s="1">
        <f t="shared" si="54"/>
        <v>-20</v>
      </c>
      <c r="F3815" s="1">
        <v>20</v>
      </c>
      <c r="H3815" s="1" t="s">
        <v>62</v>
      </c>
      <c r="I3815" s="1" t="s">
        <v>88</v>
      </c>
      <c r="J3815" s="1" t="s">
        <v>89</v>
      </c>
    </row>
    <row r="3816" hidden="1" customHeight="1" outlineLevel="2" spans="1:10">
      <c r="A3816" s="27">
        <v>45525</v>
      </c>
      <c r="B3816" s="1" t="s">
        <v>2380</v>
      </c>
      <c r="C3816" s="1" t="s">
        <v>19</v>
      </c>
      <c r="D3816" s="1">
        <f t="shared" si="54"/>
        <v>-80</v>
      </c>
      <c r="F3816" s="1">
        <v>80</v>
      </c>
      <c r="H3816" s="1" t="s">
        <v>14</v>
      </c>
      <c r="I3816" s="1" t="s">
        <v>21</v>
      </c>
      <c r="J3816" s="1" t="s">
        <v>16</v>
      </c>
    </row>
    <row r="3817" hidden="1" customHeight="1" outlineLevel="2" spans="1:10">
      <c r="A3817" s="27">
        <v>45558</v>
      </c>
      <c r="B3817" s="1" t="s">
        <v>2380</v>
      </c>
      <c r="C3817" s="1" t="s">
        <v>19</v>
      </c>
      <c r="D3817" s="1">
        <f t="shared" si="54"/>
        <v>-86</v>
      </c>
      <c r="F3817" s="1">
        <v>86</v>
      </c>
      <c r="H3817" s="1" t="s">
        <v>14</v>
      </c>
      <c r="I3817" s="1" t="s">
        <v>21</v>
      </c>
      <c r="J3817" s="1" t="s">
        <v>16</v>
      </c>
    </row>
    <row r="3818" customHeight="1" outlineLevel="1" collapsed="1" spans="1:4">
      <c r="A3818" s="27"/>
      <c r="B3818" s="28" t="s">
        <v>2381</v>
      </c>
      <c r="D3818" s="1">
        <f>SUBTOTAL(9,D3809:D3817)</f>
        <v>0</v>
      </c>
    </row>
    <row r="3819" hidden="1" customHeight="1" outlineLevel="2" spans="1:4">
      <c r="A3819" s="27">
        <v>45496</v>
      </c>
      <c r="B3819" s="1" t="s">
        <v>2382</v>
      </c>
      <c r="C3819" s="1" t="s">
        <v>19</v>
      </c>
      <c r="D3819" s="1">
        <v>440</v>
      </c>
    </row>
    <row r="3820" hidden="1" customHeight="1" outlineLevel="2" spans="1:4">
      <c r="A3820" s="27">
        <v>45496</v>
      </c>
      <c r="B3820" s="1" t="s">
        <v>2382</v>
      </c>
      <c r="C3820" s="1" t="s">
        <v>19</v>
      </c>
      <c r="D3820" s="1">
        <v>1</v>
      </c>
    </row>
    <row r="3821" hidden="1" customHeight="1" outlineLevel="2" spans="1:10">
      <c r="A3821" s="27">
        <v>45505</v>
      </c>
      <c r="B3821" s="1" t="s">
        <v>2382</v>
      </c>
      <c r="C3821" s="1" t="s">
        <v>19</v>
      </c>
      <c r="D3821" s="1">
        <f>E3821-F3821</f>
        <v>-440</v>
      </c>
      <c r="F3821" s="29">
        <v>440</v>
      </c>
      <c r="H3821" s="1" t="s">
        <v>14</v>
      </c>
      <c r="I3821" s="1" t="s">
        <v>21</v>
      </c>
      <c r="J3821" s="1" t="s">
        <v>16</v>
      </c>
    </row>
    <row r="3822" hidden="1" customHeight="1" outlineLevel="2" spans="1:10">
      <c r="A3822" s="27">
        <v>45516</v>
      </c>
      <c r="B3822" s="1" t="s">
        <v>2382</v>
      </c>
      <c r="C3822" s="1" t="s">
        <v>19</v>
      </c>
      <c r="D3822" s="1">
        <f>E3822-F3822</f>
        <v>-1</v>
      </c>
      <c r="F3822" s="1">
        <v>1</v>
      </c>
      <c r="H3822" s="1" t="s">
        <v>62</v>
      </c>
      <c r="I3822" s="1" t="s">
        <v>88</v>
      </c>
      <c r="J3822" s="1" t="s">
        <v>89</v>
      </c>
    </row>
    <row r="3823" customHeight="1" outlineLevel="1" collapsed="1" spans="1:4">
      <c r="A3823" s="27"/>
      <c r="B3823" s="28" t="s">
        <v>2383</v>
      </c>
      <c r="D3823" s="1">
        <f>SUBTOTAL(9,D3819:D3822)</f>
        <v>0</v>
      </c>
    </row>
    <row r="3824" hidden="1" customHeight="1" outlineLevel="2" spans="1:4">
      <c r="A3824" s="27">
        <v>45496</v>
      </c>
      <c r="B3824" s="1" t="s">
        <v>2384</v>
      </c>
      <c r="C3824" s="1" t="s">
        <v>19</v>
      </c>
      <c r="D3824" s="1">
        <v>6</v>
      </c>
    </row>
    <row r="3825" customHeight="1" outlineLevel="1" collapsed="1" spans="1:4">
      <c r="A3825" s="27"/>
      <c r="B3825" s="28" t="s">
        <v>2385</v>
      </c>
      <c r="D3825" s="1">
        <f>SUBTOTAL(9,D3824)</f>
        <v>6</v>
      </c>
    </row>
    <row r="3826" hidden="1" customHeight="1" outlineLevel="2" spans="1:4">
      <c r="A3826" s="27">
        <v>45496</v>
      </c>
      <c r="B3826" s="1" t="s">
        <v>2386</v>
      </c>
      <c r="C3826" s="1" t="s">
        <v>19</v>
      </c>
      <c r="D3826" s="1">
        <v>3</v>
      </c>
    </row>
    <row r="3827" hidden="1" customHeight="1" outlineLevel="2" spans="1:4">
      <c r="A3827" s="27">
        <v>45496</v>
      </c>
      <c r="B3827" s="1" t="s">
        <v>2386</v>
      </c>
      <c r="C3827" s="1" t="s">
        <v>19</v>
      </c>
      <c r="D3827" s="1">
        <v>2</v>
      </c>
    </row>
    <row r="3828" hidden="1" customHeight="1" outlineLevel="2" spans="1:10">
      <c r="A3828" s="27">
        <v>45505</v>
      </c>
      <c r="B3828" s="1" t="s">
        <v>2386</v>
      </c>
      <c r="C3828" s="1" t="s">
        <v>19</v>
      </c>
      <c r="D3828" s="1">
        <f>E3828-F3828</f>
        <v>-2</v>
      </c>
      <c r="F3828" s="1">
        <v>2</v>
      </c>
      <c r="H3828" s="1" t="s">
        <v>62</v>
      </c>
      <c r="I3828" s="1" t="s">
        <v>88</v>
      </c>
      <c r="J3828" s="1" t="s">
        <v>89</v>
      </c>
    </row>
    <row r="3829" hidden="1" customHeight="1" outlineLevel="2" spans="1:10">
      <c r="A3829" s="27">
        <v>45505</v>
      </c>
      <c r="B3829" s="1" t="s">
        <v>2386</v>
      </c>
      <c r="C3829" s="1" t="s">
        <v>19</v>
      </c>
      <c r="D3829" s="1">
        <f>E3829-F3829</f>
        <v>-3</v>
      </c>
      <c r="F3829" s="29">
        <v>3</v>
      </c>
      <c r="H3829" s="1" t="s">
        <v>14</v>
      </c>
      <c r="I3829" s="1" t="s">
        <v>21</v>
      </c>
      <c r="J3829" s="1" t="s">
        <v>16</v>
      </c>
    </row>
    <row r="3830" customHeight="1" outlineLevel="1" collapsed="1" spans="1:6">
      <c r="A3830" s="27"/>
      <c r="B3830" s="28" t="s">
        <v>2387</v>
      </c>
      <c r="D3830" s="1">
        <f>SUBTOTAL(9,D3826:D3829)</f>
        <v>0</v>
      </c>
      <c r="F3830" s="29"/>
    </row>
    <row r="3831" hidden="1" customHeight="1" outlineLevel="2" spans="1:4">
      <c r="A3831" s="27">
        <v>45496</v>
      </c>
      <c r="B3831" s="1" t="s">
        <v>2388</v>
      </c>
      <c r="C3831" s="1" t="s">
        <v>19</v>
      </c>
      <c r="D3831" s="1">
        <v>37</v>
      </c>
    </row>
    <row r="3832" customHeight="1" outlineLevel="1" collapsed="1" spans="1:4">
      <c r="A3832" s="27"/>
      <c r="B3832" s="28" t="s">
        <v>2389</v>
      </c>
      <c r="D3832" s="1">
        <f>SUBTOTAL(9,D3831)</f>
        <v>37</v>
      </c>
    </row>
    <row r="3833" hidden="1" customHeight="1" outlineLevel="2" spans="1:4">
      <c r="A3833" s="27">
        <v>45496</v>
      </c>
      <c r="B3833" s="1" t="s">
        <v>2390</v>
      </c>
      <c r="C3833" s="1" t="s">
        <v>19</v>
      </c>
      <c r="D3833" s="1">
        <v>3</v>
      </c>
    </row>
    <row r="3834" customHeight="1" outlineLevel="1" collapsed="1" spans="1:4">
      <c r="A3834" s="27"/>
      <c r="B3834" s="28" t="s">
        <v>2391</v>
      </c>
      <c r="D3834" s="1">
        <f>SUBTOTAL(9,D3833)</f>
        <v>3</v>
      </c>
    </row>
    <row r="3835" hidden="1" customHeight="1" outlineLevel="2" spans="1:4">
      <c r="A3835" s="27">
        <v>45496</v>
      </c>
      <c r="B3835" s="1" t="s">
        <v>2392</v>
      </c>
      <c r="C3835" s="1" t="s">
        <v>19</v>
      </c>
      <c r="D3835" s="1">
        <v>7</v>
      </c>
    </row>
    <row r="3836" hidden="1" customHeight="1" outlineLevel="2" spans="1:10">
      <c r="A3836" s="27">
        <v>45505</v>
      </c>
      <c r="B3836" s="1" t="s">
        <v>2392</v>
      </c>
      <c r="C3836" s="1" t="s">
        <v>19</v>
      </c>
      <c r="D3836" s="1">
        <f>E3836-F3836</f>
        <v>-7</v>
      </c>
      <c r="F3836" s="29">
        <v>7</v>
      </c>
      <c r="H3836" s="1" t="s">
        <v>14</v>
      </c>
      <c r="I3836" s="1" t="s">
        <v>21</v>
      </c>
      <c r="J3836" s="1" t="s">
        <v>16</v>
      </c>
    </row>
    <row r="3837" customHeight="1" outlineLevel="1" collapsed="1" spans="1:6">
      <c r="A3837" s="27"/>
      <c r="B3837" s="28" t="s">
        <v>2393</v>
      </c>
      <c r="D3837" s="1">
        <f>SUBTOTAL(9,D3835:D3836)</f>
        <v>0</v>
      </c>
      <c r="F3837" s="29"/>
    </row>
    <row r="3838" hidden="1" customHeight="1" outlineLevel="2" spans="1:4">
      <c r="A3838" s="27">
        <v>45496</v>
      </c>
      <c r="B3838" s="1" t="s">
        <v>2394</v>
      </c>
      <c r="C3838" s="1" t="s">
        <v>19</v>
      </c>
      <c r="D3838" s="1">
        <v>162</v>
      </c>
    </row>
    <row r="3839" hidden="1" customHeight="1" outlineLevel="2" spans="1:10">
      <c r="A3839" s="27">
        <v>45524</v>
      </c>
      <c r="B3839" s="1" t="s">
        <v>2394</v>
      </c>
      <c r="C3839" s="1" t="s">
        <v>19</v>
      </c>
      <c r="D3839" s="1">
        <f>E3839-F3839</f>
        <v>-75</v>
      </c>
      <c r="F3839" s="1">
        <v>75</v>
      </c>
      <c r="H3839" s="1" t="s">
        <v>14</v>
      </c>
      <c r="I3839" s="1" t="s">
        <v>21</v>
      </c>
      <c r="J3839" s="1" t="s">
        <v>16</v>
      </c>
    </row>
    <row r="3840" hidden="1" customHeight="1" outlineLevel="2" spans="1:10">
      <c r="A3840" s="27">
        <v>45524</v>
      </c>
      <c r="B3840" s="1" t="s">
        <v>2394</v>
      </c>
      <c r="C3840" s="1" t="s">
        <v>19</v>
      </c>
      <c r="D3840" s="1">
        <f>E3840-F3840</f>
        <v>-58</v>
      </c>
      <c r="F3840" s="1">
        <v>58</v>
      </c>
      <c r="H3840" s="1" t="s">
        <v>14</v>
      </c>
      <c r="I3840" s="1" t="s">
        <v>21</v>
      </c>
      <c r="J3840" s="1" t="s">
        <v>16</v>
      </c>
    </row>
    <row r="3841" customHeight="1" outlineLevel="1" collapsed="1" spans="1:4">
      <c r="A3841" s="27"/>
      <c r="B3841" s="28" t="s">
        <v>2395</v>
      </c>
      <c r="D3841" s="1">
        <f>SUBTOTAL(9,D3838:D3840)</f>
        <v>29</v>
      </c>
    </row>
    <row r="3842" hidden="1" customHeight="1" outlineLevel="2" spans="1:4">
      <c r="A3842" s="27">
        <v>45496</v>
      </c>
      <c r="B3842" s="1" t="s">
        <v>2396</v>
      </c>
      <c r="C3842" s="1" t="s">
        <v>19</v>
      </c>
      <c r="D3842" s="1">
        <v>90</v>
      </c>
    </row>
    <row r="3843" hidden="1" customHeight="1" outlineLevel="2" spans="1:10">
      <c r="A3843" s="27">
        <v>45498</v>
      </c>
      <c r="B3843" s="1" t="s">
        <v>2396</v>
      </c>
      <c r="C3843" s="1" t="s">
        <v>19</v>
      </c>
      <c r="D3843" s="1">
        <f>E3843-F3843</f>
        <v>-27</v>
      </c>
      <c r="F3843" s="1">
        <v>27</v>
      </c>
      <c r="H3843" s="1" t="s">
        <v>62</v>
      </c>
      <c r="I3843" s="1" t="s">
        <v>88</v>
      </c>
      <c r="J3843" s="1" t="s">
        <v>89</v>
      </c>
    </row>
    <row r="3844" customHeight="1" outlineLevel="1" collapsed="1" spans="1:4">
      <c r="A3844" s="27"/>
      <c r="B3844" s="28" t="s">
        <v>2397</v>
      </c>
      <c r="D3844" s="1">
        <f>SUBTOTAL(9,D3842:D3843)</f>
        <v>63</v>
      </c>
    </row>
    <row r="3845" hidden="1" customHeight="1" outlineLevel="2" spans="1:4">
      <c r="A3845" s="27">
        <v>45496</v>
      </c>
      <c r="B3845" s="1" t="s">
        <v>2398</v>
      </c>
      <c r="C3845" s="1" t="s">
        <v>19</v>
      </c>
      <c r="D3845" s="1">
        <v>32</v>
      </c>
    </row>
    <row r="3846" hidden="1" customHeight="1" outlineLevel="2" spans="1:4">
      <c r="A3846" s="27">
        <v>45496</v>
      </c>
      <c r="B3846" s="1" t="s">
        <v>2398</v>
      </c>
      <c r="C3846" s="1" t="s">
        <v>19</v>
      </c>
      <c r="D3846" s="1">
        <v>5</v>
      </c>
    </row>
    <row r="3847" hidden="1" customHeight="1" outlineLevel="2" spans="1:10">
      <c r="A3847" s="27">
        <v>45573</v>
      </c>
      <c r="B3847" s="1" t="s">
        <v>2398</v>
      </c>
      <c r="C3847" s="1" t="s">
        <v>19</v>
      </c>
      <c r="D3847" s="1">
        <f>E3847-F3847</f>
        <v>-4</v>
      </c>
      <c r="F3847" s="1">
        <v>4</v>
      </c>
      <c r="H3847" s="1" t="s">
        <v>62</v>
      </c>
      <c r="I3847" s="1" t="s">
        <v>88</v>
      </c>
      <c r="J3847" s="1" t="s">
        <v>89</v>
      </c>
    </row>
    <row r="3848" hidden="1" customHeight="1" outlineLevel="2" spans="1:10">
      <c r="A3848" s="27">
        <v>45580</v>
      </c>
      <c r="B3848" s="1" t="s">
        <v>2398</v>
      </c>
      <c r="C3848" s="1" t="s">
        <v>19</v>
      </c>
      <c r="D3848" s="1">
        <f>E3848-F3848</f>
        <v>-3</v>
      </c>
      <c r="F3848" s="1">
        <v>3</v>
      </c>
      <c r="H3848" s="1" t="s">
        <v>62</v>
      </c>
      <c r="I3848" s="1" t="s">
        <v>88</v>
      </c>
      <c r="J3848" s="1" t="s">
        <v>89</v>
      </c>
    </row>
    <row r="3849" hidden="1" customHeight="1" outlineLevel="2" spans="1:10">
      <c r="A3849" s="27">
        <v>46022</v>
      </c>
      <c r="B3849" s="1" t="s">
        <v>2398</v>
      </c>
      <c r="C3849" s="1" t="s">
        <v>19</v>
      </c>
      <c r="D3849" s="1">
        <f>E3849-F3849</f>
        <v>-30</v>
      </c>
      <c r="F3849" s="1">
        <v>30</v>
      </c>
      <c r="H3849" s="1" t="s">
        <v>38</v>
      </c>
      <c r="I3849" s="1" t="s">
        <v>39</v>
      </c>
      <c r="J3849" s="1" t="s">
        <v>39</v>
      </c>
    </row>
    <row r="3850" customHeight="1" outlineLevel="1" collapsed="1" spans="1:4">
      <c r="A3850" s="27"/>
      <c r="B3850" s="28" t="s">
        <v>2399</v>
      </c>
      <c r="D3850" s="1">
        <f>SUBTOTAL(9,D3845:D3849)</f>
        <v>0</v>
      </c>
    </row>
    <row r="3851" hidden="1" customHeight="1" outlineLevel="2" spans="1:4">
      <c r="A3851" s="27">
        <v>45496</v>
      </c>
      <c r="B3851" s="1" t="s">
        <v>2400</v>
      </c>
      <c r="C3851" s="1" t="s">
        <v>19</v>
      </c>
      <c r="D3851" s="1">
        <v>3</v>
      </c>
    </row>
    <row r="3852" customHeight="1" outlineLevel="1" collapsed="1" spans="1:4">
      <c r="A3852" s="27"/>
      <c r="B3852" s="28" t="s">
        <v>2401</v>
      </c>
      <c r="D3852" s="1">
        <f>SUBTOTAL(9,D3851)</f>
        <v>3</v>
      </c>
    </row>
    <row r="3853" hidden="1" customHeight="1" outlineLevel="2" spans="1:4">
      <c r="A3853" s="27">
        <v>45496</v>
      </c>
      <c r="B3853" s="1" t="s">
        <v>2402</v>
      </c>
      <c r="C3853" s="1" t="s">
        <v>839</v>
      </c>
      <c r="D3853" s="1">
        <v>12</v>
      </c>
    </row>
    <row r="3854" hidden="1" customHeight="1" outlineLevel="2" spans="1:4">
      <c r="A3854" s="27">
        <v>45496</v>
      </c>
      <c r="B3854" s="1" t="s">
        <v>2402</v>
      </c>
      <c r="C3854" s="1" t="s">
        <v>19</v>
      </c>
      <c r="D3854" s="1">
        <v>4</v>
      </c>
    </row>
    <row r="3855" hidden="1" customHeight="1" outlineLevel="2" spans="1:4">
      <c r="A3855" s="27">
        <v>45496</v>
      </c>
      <c r="B3855" s="1" t="s">
        <v>2402</v>
      </c>
      <c r="C3855" s="1" t="s">
        <v>19</v>
      </c>
      <c r="D3855" s="1">
        <v>9</v>
      </c>
    </row>
    <row r="3856" hidden="1" customHeight="1" outlineLevel="2" spans="1:10">
      <c r="A3856" s="27">
        <v>45495</v>
      </c>
      <c r="B3856" s="1" t="s">
        <v>2402</v>
      </c>
      <c r="C3856" s="1" t="s">
        <v>19</v>
      </c>
      <c r="D3856" s="1">
        <f>E3856-F3856</f>
        <v>-4</v>
      </c>
      <c r="F3856" s="1">
        <v>4</v>
      </c>
      <c r="H3856" s="1" t="s">
        <v>62</v>
      </c>
      <c r="I3856" s="1" t="s">
        <v>88</v>
      </c>
      <c r="J3856" s="1" t="s">
        <v>89</v>
      </c>
    </row>
    <row r="3857" hidden="1" customHeight="1" outlineLevel="2" spans="1:7">
      <c r="A3857" s="27">
        <v>45502</v>
      </c>
      <c r="B3857" s="1" t="s">
        <v>2402</v>
      </c>
      <c r="C3857" s="1" t="s">
        <v>779</v>
      </c>
      <c r="D3857" s="1">
        <f>E3857-F3857</f>
        <v>68</v>
      </c>
      <c r="E3857" s="1">
        <v>68</v>
      </c>
      <c r="G3857" s="1" t="s">
        <v>61</v>
      </c>
    </row>
    <row r="3858" hidden="1" customHeight="1" outlineLevel="2" spans="1:10">
      <c r="A3858" s="27">
        <v>45503</v>
      </c>
      <c r="B3858" s="1" t="s">
        <v>2402</v>
      </c>
      <c r="C3858" s="1" t="s">
        <v>19</v>
      </c>
      <c r="D3858" s="1">
        <f>E3858-F3858</f>
        <v>-30</v>
      </c>
      <c r="F3858" s="1">
        <v>30</v>
      </c>
      <c r="H3858" s="1" t="s">
        <v>406</v>
      </c>
      <c r="I3858" s="1" t="s">
        <v>88</v>
      </c>
      <c r="J3858" s="1" t="s">
        <v>2166</v>
      </c>
    </row>
    <row r="3859" hidden="1" customHeight="1" outlineLevel="2" spans="1:10">
      <c r="A3859" s="27">
        <v>45659</v>
      </c>
      <c r="B3859" s="1" t="s">
        <v>2402</v>
      </c>
      <c r="C3859" s="1" t="s">
        <v>19</v>
      </c>
      <c r="D3859" s="1">
        <f>E3859-F3859</f>
        <v>-59</v>
      </c>
      <c r="F3859" s="1">
        <v>59</v>
      </c>
      <c r="H3859" s="1" t="s">
        <v>38</v>
      </c>
      <c r="I3859" s="1" t="s">
        <v>39</v>
      </c>
      <c r="J3859" s="1" t="s">
        <v>39</v>
      </c>
    </row>
    <row r="3860" customHeight="1" outlineLevel="1" collapsed="1" spans="1:4">
      <c r="A3860" s="27"/>
      <c r="B3860" s="28" t="s">
        <v>2403</v>
      </c>
      <c r="D3860" s="1">
        <f>SUBTOTAL(9,D3853:D3859)</f>
        <v>0</v>
      </c>
    </row>
    <row r="3861" hidden="1" customHeight="1" outlineLevel="2" spans="1:4">
      <c r="A3861" s="27">
        <v>45496</v>
      </c>
      <c r="B3861" s="1" t="s">
        <v>2404</v>
      </c>
      <c r="C3861" s="1" t="s">
        <v>19</v>
      </c>
      <c r="D3861" s="1">
        <v>1</v>
      </c>
    </row>
    <row r="3862" hidden="1" customHeight="1" outlineLevel="2" spans="1:10">
      <c r="A3862" s="27">
        <v>45636</v>
      </c>
      <c r="B3862" s="1" t="s">
        <v>2404</v>
      </c>
      <c r="C3862" s="1" t="s">
        <v>19</v>
      </c>
      <c r="D3862" s="1">
        <f>E3862-F3862</f>
        <v>-1</v>
      </c>
      <c r="F3862" s="1">
        <v>1</v>
      </c>
      <c r="H3862" s="1" t="s">
        <v>62</v>
      </c>
      <c r="I3862" s="1" t="s">
        <v>92</v>
      </c>
      <c r="J3862" s="1" t="s">
        <v>89</v>
      </c>
    </row>
    <row r="3863" customHeight="1" outlineLevel="1" collapsed="1" spans="1:4">
      <c r="A3863" s="27"/>
      <c r="B3863" s="28" t="s">
        <v>2405</v>
      </c>
      <c r="D3863" s="1">
        <f>SUBTOTAL(9,D3861:D3862)</f>
        <v>0</v>
      </c>
    </row>
    <row r="3864" hidden="1" customHeight="1" outlineLevel="2" spans="1:4">
      <c r="A3864" s="27">
        <v>45496</v>
      </c>
      <c r="B3864" s="1" t="s">
        <v>2406</v>
      </c>
      <c r="C3864" s="1" t="s">
        <v>19</v>
      </c>
      <c r="D3864" s="1">
        <v>1</v>
      </c>
    </row>
    <row r="3865" hidden="1" customHeight="1" outlineLevel="2" spans="1:10">
      <c r="A3865" s="27">
        <v>45659</v>
      </c>
      <c r="B3865" s="1" t="s">
        <v>2406</v>
      </c>
      <c r="C3865" s="1" t="s">
        <v>19</v>
      </c>
      <c r="D3865" s="1">
        <f>E3865-F3865</f>
        <v>-1</v>
      </c>
      <c r="F3865" s="1">
        <v>1</v>
      </c>
      <c r="H3865" s="1" t="s">
        <v>38</v>
      </c>
      <c r="I3865" s="1" t="s">
        <v>39</v>
      </c>
      <c r="J3865" s="1" t="s">
        <v>39</v>
      </c>
    </row>
    <row r="3866" customHeight="1" outlineLevel="1" collapsed="1" spans="1:4">
      <c r="A3866" s="27"/>
      <c r="B3866" s="28" t="s">
        <v>2407</v>
      </c>
      <c r="D3866" s="1">
        <f>SUBTOTAL(9,D3864:D3865)</f>
        <v>0</v>
      </c>
    </row>
    <row r="3867" hidden="1" customHeight="1" outlineLevel="2" spans="1:4">
      <c r="A3867" s="27">
        <v>45496</v>
      </c>
      <c r="B3867" s="1" t="s">
        <v>2408</v>
      </c>
      <c r="C3867" s="1" t="s">
        <v>19</v>
      </c>
      <c r="D3867" s="1">
        <v>25</v>
      </c>
    </row>
    <row r="3868" hidden="1" customHeight="1" outlineLevel="2" spans="1:10">
      <c r="A3868" s="27">
        <v>45498</v>
      </c>
      <c r="B3868" s="1" t="s">
        <v>2408</v>
      </c>
      <c r="C3868" s="1" t="s">
        <v>779</v>
      </c>
      <c r="D3868" s="1">
        <f>E3868-F3868</f>
        <v>-15</v>
      </c>
      <c r="F3868" s="1">
        <v>15</v>
      </c>
      <c r="H3868" s="1" t="s">
        <v>38</v>
      </c>
      <c r="I3868" s="1" t="s">
        <v>840</v>
      </c>
      <c r="J3868" s="1" t="s">
        <v>91</v>
      </c>
    </row>
    <row r="3869" hidden="1" customHeight="1" outlineLevel="2" spans="1:10">
      <c r="A3869" s="27">
        <v>45512</v>
      </c>
      <c r="B3869" s="1" t="s">
        <v>2408</v>
      </c>
      <c r="C3869" s="1" t="s">
        <v>19</v>
      </c>
      <c r="D3869" s="1">
        <f>E3869-F3869</f>
        <v>-10</v>
      </c>
      <c r="F3869" s="1">
        <v>10</v>
      </c>
      <c r="H3869" s="1" t="s">
        <v>406</v>
      </c>
      <c r="I3869" s="1" t="s">
        <v>165</v>
      </c>
      <c r="J3869" s="1" t="s">
        <v>89</v>
      </c>
    </row>
    <row r="3870" customHeight="1" outlineLevel="1" collapsed="1" spans="1:4">
      <c r="A3870" s="27"/>
      <c r="B3870" s="28" t="s">
        <v>2409</v>
      </c>
      <c r="D3870" s="1">
        <f>SUBTOTAL(9,D3867:D3869)</f>
        <v>0</v>
      </c>
    </row>
    <row r="3871" hidden="1" customHeight="1" outlineLevel="2" spans="1:4">
      <c r="A3871" s="27">
        <v>45496</v>
      </c>
      <c r="B3871" s="1" t="s">
        <v>2410</v>
      </c>
      <c r="C3871" s="1" t="s">
        <v>19</v>
      </c>
      <c r="D3871" s="1">
        <v>4</v>
      </c>
    </row>
    <row r="3872" customHeight="1" outlineLevel="1" collapsed="1" spans="1:4">
      <c r="A3872" s="27"/>
      <c r="B3872" s="28" t="s">
        <v>2411</v>
      </c>
      <c r="D3872" s="1">
        <f>SUBTOTAL(9,D3871)</f>
        <v>4</v>
      </c>
    </row>
    <row r="3873" hidden="1" customHeight="1" outlineLevel="2" spans="1:4">
      <c r="A3873" s="27">
        <v>45496</v>
      </c>
      <c r="B3873" s="1" t="s">
        <v>2412</v>
      </c>
      <c r="C3873" s="1" t="s">
        <v>19</v>
      </c>
      <c r="D3873" s="1">
        <v>23</v>
      </c>
    </row>
    <row r="3874" hidden="1" customHeight="1" outlineLevel="2" spans="1:4">
      <c r="A3874" s="27">
        <v>45496</v>
      </c>
      <c r="B3874" s="1" t="s">
        <v>2412</v>
      </c>
      <c r="C3874" s="1" t="s">
        <v>19</v>
      </c>
      <c r="D3874" s="1">
        <v>38</v>
      </c>
    </row>
    <row r="3875" hidden="1" customHeight="1" outlineLevel="2" spans="1:10">
      <c r="A3875" s="27">
        <v>45505</v>
      </c>
      <c r="B3875" s="1" t="s">
        <v>2412</v>
      </c>
      <c r="C3875" s="1" t="s">
        <v>19</v>
      </c>
      <c r="D3875" s="1">
        <f>E3875-F3875</f>
        <v>-38</v>
      </c>
      <c r="F3875" s="29">
        <v>38</v>
      </c>
      <c r="H3875" s="1" t="s">
        <v>14</v>
      </c>
      <c r="I3875" s="1" t="s">
        <v>21</v>
      </c>
      <c r="J3875" s="1" t="s">
        <v>16</v>
      </c>
    </row>
    <row r="3876" customHeight="1" outlineLevel="1" collapsed="1" spans="1:6">
      <c r="A3876" s="27"/>
      <c r="B3876" s="28" t="s">
        <v>2413</v>
      </c>
      <c r="D3876" s="1">
        <f>SUBTOTAL(9,D3873:D3875)</f>
        <v>23</v>
      </c>
      <c r="F3876" s="29"/>
    </row>
    <row r="3877" hidden="1" customHeight="1" outlineLevel="2" spans="1:4">
      <c r="A3877" s="27">
        <v>45496</v>
      </c>
      <c r="B3877" s="1" t="s">
        <v>2414</v>
      </c>
      <c r="C3877" s="1" t="s">
        <v>19</v>
      </c>
      <c r="D3877" s="1">
        <v>17</v>
      </c>
    </row>
    <row r="3878" customHeight="1" outlineLevel="1" collapsed="1" spans="1:4">
      <c r="A3878" s="27"/>
      <c r="B3878" s="28" t="s">
        <v>2415</v>
      </c>
      <c r="D3878" s="1">
        <f>SUBTOTAL(9,D3877)</f>
        <v>17</v>
      </c>
    </row>
    <row r="3879" hidden="1" customHeight="1" outlineLevel="2" spans="1:4">
      <c r="A3879" s="27">
        <v>45496</v>
      </c>
      <c r="B3879" s="1" t="s">
        <v>2416</v>
      </c>
      <c r="C3879" s="1" t="s">
        <v>19</v>
      </c>
      <c r="D3879" s="1">
        <v>45</v>
      </c>
    </row>
    <row r="3880" customHeight="1" outlineLevel="1" collapsed="1" spans="1:4">
      <c r="A3880" s="27"/>
      <c r="B3880" s="28" t="s">
        <v>2417</v>
      </c>
      <c r="D3880" s="1">
        <f>SUBTOTAL(9,D3879)</f>
        <v>45</v>
      </c>
    </row>
    <row r="3881" hidden="1" customHeight="1" outlineLevel="2" spans="1:4">
      <c r="A3881" s="27">
        <v>45496</v>
      </c>
      <c r="B3881" s="1" t="s">
        <v>2418</v>
      </c>
      <c r="C3881" s="1" t="s">
        <v>19</v>
      </c>
      <c r="D3881" s="1">
        <v>41</v>
      </c>
    </row>
    <row r="3882" hidden="1" customHeight="1" outlineLevel="2" spans="1:4">
      <c r="A3882" s="27">
        <v>45496</v>
      </c>
      <c r="B3882" s="1" t="s">
        <v>2418</v>
      </c>
      <c r="C3882" s="1" t="s">
        <v>19</v>
      </c>
      <c r="D3882" s="1">
        <v>27</v>
      </c>
    </row>
    <row r="3883" hidden="1" customHeight="1" outlineLevel="2" spans="1:10">
      <c r="A3883" s="27">
        <v>45505</v>
      </c>
      <c r="B3883" s="1" t="s">
        <v>2418</v>
      </c>
      <c r="C3883" s="1" t="s">
        <v>19</v>
      </c>
      <c r="D3883" s="1">
        <f>E3883-F3883</f>
        <v>-27</v>
      </c>
      <c r="F3883" s="29">
        <v>27</v>
      </c>
      <c r="H3883" s="1" t="s">
        <v>14</v>
      </c>
      <c r="I3883" s="1" t="s">
        <v>21</v>
      </c>
      <c r="J3883" s="1" t="s">
        <v>16</v>
      </c>
    </row>
    <row r="3884" customHeight="1" outlineLevel="1" collapsed="1" spans="1:6">
      <c r="A3884" s="27"/>
      <c r="B3884" s="28" t="s">
        <v>2419</v>
      </c>
      <c r="D3884" s="1">
        <f>SUBTOTAL(9,D3881:D3883)</f>
        <v>41</v>
      </c>
      <c r="F3884" s="29"/>
    </row>
    <row r="3885" hidden="1" customHeight="1" outlineLevel="2" spans="1:4">
      <c r="A3885" s="27">
        <v>45496</v>
      </c>
      <c r="B3885" s="1" t="s">
        <v>2420</v>
      </c>
      <c r="C3885" s="1" t="s">
        <v>19</v>
      </c>
      <c r="D3885" s="1">
        <v>5</v>
      </c>
    </row>
    <row r="3886" customHeight="1" outlineLevel="1" collapsed="1" spans="1:4">
      <c r="A3886" s="27"/>
      <c r="B3886" s="28" t="s">
        <v>2421</v>
      </c>
      <c r="D3886" s="1">
        <f>SUBTOTAL(9,D3885)</f>
        <v>5</v>
      </c>
    </row>
    <row r="3887" hidden="1" customHeight="1" outlineLevel="2" spans="1:4">
      <c r="A3887" s="27">
        <v>45496</v>
      </c>
      <c r="B3887" s="1" t="s">
        <v>2422</v>
      </c>
      <c r="C3887" s="1" t="s">
        <v>19</v>
      </c>
      <c r="D3887" s="1">
        <v>64</v>
      </c>
    </row>
    <row r="3888" hidden="1" customHeight="1" outlineLevel="2" spans="1:4">
      <c r="A3888" s="27">
        <v>45496</v>
      </c>
      <c r="B3888" s="1" t="s">
        <v>2422</v>
      </c>
      <c r="C3888" s="1" t="s">
        <v>19</v>
      </c>
      <c r="D3888" s="1">
        <v>10</v>
      </c>
    </row>
    <row r="3889" hidden="1" customHeight="1" outlineLevel="2" spans="1:10">
      <c r="A3889" s="27">
        <v>45505</v>
      </c>
      <c r="B3889" s="1" t="s">
        <v>2422</v>
      </c>
      <c r="C3889" s="1" t="s">
        <v>19</v>
      </c>
      <c r="D3889" s="1">
        <f>E3889-F3889</f>
        <v>-10</v>
      </c>
      <c r="F3889" s="29">
        <v>10</v>
      </c>
      <c r="H3889" s="1" t="s">
        <v>14</v>
      </c>
      <c r="I3889" s="1" t="s">
        <v>21</v>
      </c>
      <c r="J3889" s="1" t="s">
        <v>16</v>
      </c>
    </row>
    <row r="3890" customHeight="1" outlineLevel="1" collapsed="1" spans="1:6">
      <c r="A3890" s="27"/>
      <c r="B3890" s="28" t="s">
        <v>2423</v>
      </c>
      <c r="D3890" s="1">
        <f>SUBTOTAL(9,D3887:D3889)</f>
        <v>64</v>
      </c>
      <c r="F3890" s="29"/>
    </row>
    <row r="3891" hidden="1" customHeight="1" outlineLevel="2" spans="1:4">
      <c r="A3891" s="27">
        <v>45496</v>
      </c>
      <c r="B3891" s="1" t="s">
        <v>2424</v>
      </c>
      <c r="C3891" s="1" t="s">
        <v>19</v>
      </c>
      <c r="D3891" s="1">
        <v>16</v>
      </c>
    </row>
    <row r="3892" hidden="1" customHeight="1" outlineLevel="2" spans="1:4">
      <c r="A3892" s="27">
        <v>45496</v>
      </c>
      <c r="B3892" s="1" t="s">
        <v>2424</v>
      </c>
      <c r="C3892" s="1" t="s">
        <v>19</v>
      </c>
      <c r="D3892" s="1">
        <v>24</v>
      </c>
    </row>
    <row r="3893" hidden="1" customHeight="1" outlineLevel="2" spans="1:4">
      <c r="A3893" s="27">
        <v>45496</v>
      </c>
      <c r="B3893" s="1" t="s">
        <v>2424</v>
      </c>
      <c r="C3893" s="1" t="s">
        <v>19</v>
      </c>
      <c r="D3893" s="1">
        <v>14</v>
      </c>
    </row>
    <row r="3894" hidden="1" customHeight="1" outlineLevel="2" spans="1:10">
      <c r="A3894" s="27">
        <v>45505</v>
      </c>
      <c r="B3894" s="1" t="s">
        <v>2424</v>
      </c>
      <c r="C3894" s="1" t="s">
        <v>19</v>
      </c>
      <c r="D3894" s="1">
        <f>E3894-F3894</f>
        <v>-24</v>
      </c>
      <c r="F3894" s="29">
        <v>24</v>
      </c>
      <c r="H3894" s="1" t="s">
        <v>14</v>
      </c>
      <c r="I3894" s="1" t="s">
        <v>21</v>
      </c>
      <c r="J3894" s="1" t="s">
        <v>16</v>
      </c>
    </row>
    <row r="3895" hidden="1" customHeight="1" outlineLevel="2" spans="1:10">
      <c r="A3895" s="27">
        <v>45505</v>
      </c>
      <c r="B3895" s="1" t="s">
        <v>2424</v>
      </c>
      <c r="C3895" s="1" t="s">
        <v>19</v>
      </c>
      <c r="D3895" s="1">
        <f>E3895-F3895</f>
        <v>-14</v>
      </c>
      <c r="F3895" s="29">
        <v>14</v>
      </c>
      <c r="H3895" s="1" t="s">
        <v>14</v>
      </c>
      <c r="I3895" s="1" t="s">
        <v>21</v>
      </c>
      <c r="J3895" s="1" t="s">
        <v>16</v>
      </c>
    </row>
    <row r="3896" customHeight="1" outlineLevel="1" collapsed="1" spans="1:6">
      <c r="A3896" s="27"/>
      <c r="B3896" s="28" t="s">
        <v>2425</v>
      </c>
      <c r="D3896" s="1">
        <f>SUBTOTAL(9,D3891:D3895)</f>
        <v>16</v>
      </c>
      <c r="F3896" s="29"/>
    </row>
    <row r="3897" hidden="1" customHeight="1" outlineLevel="2" spans="1:4">
      <c r="A3897" s="27">
        <v>45496</v>
      </c>
      <c r="B3897" s="1" t="s">
        <v>2426</v>
      </c>
      <c r="C3897" s="1" t="s">
        <v>19</v>
      </c>
      <c r="D3897" s="1">
        <v>6</v>
      </c>
    </row>
    <row r="3898" customHeight="1" outlineLevel="1" collapsed="1" spans="1:4">
      <c r="A3898" s="27"/>
      <c r="B3898" s="28" t="s">
        <v>2427</v>
      </c>
      <c r="D3898" s="1">
        <f>SUBTOTAL(9,D3897)</f>
        <v>6</v>
      </c>
    </row>
    <row r="3899" hidden="1" customHeight="1" outlineLevel="2" spans="1:4">
      <c r="A3899" s="27">
        <v>45496</v>
      </c>
      <c r="B3899" s="1" t="s">
        <v>2428</v>
      </c>
      <c r="C3899" s="1" t="s">
        <v>19</v>
      </c>
      <c r="D3899" s="1">
        <v>10</v>
      </c>
    </row>
    <row r="3900" customHeight="1" outlineLevel="1" collapsed="1" spans="1:4">
      <c r="A3900" s="27"/>
      <c r="B3900" s="28" t="s">
        <v>2429</v>
      </c>
      <c r="D3900" s="1">
        <f>SUBTOTAL(9,D3899)</f>
        <v>10</v>
      </c>
    </row>
    <row r="3901" hidden="1" customHeight="1" outlineLevel="2" spans="1:4">
      <c r="A3901" s="27">
        <v>45496</v>
      </c>
      <c r="B3901" s="1" t="s">
        <v>2430</v>
      </c>
      <c r="C3901" s="1" t="s">
        <v>19</v>
      </c>
      <c r="D3901" s="1">
        <v>9</v>
      </c>
    </row>
    <row r="3902" customHeight="1" outlineLevel="1" collapsed="1" spans="1:4">
      <c r="A3902" s="27"/>
      <c r="B3902" s="28" t="s">
        <v>2431</v>
      </c>
      <c r="D3902" s="1">
        <f>SUBTOTAL(9,D3901)</f>
        <v>9</v>
      </c>
    </row>
    <row r="3903" hidden="1" customHeight="1" outlineLevel="2" spans="1:4">
      <c r="A3903" s="27">
        <v>45496</v>
      </c>
      <c r="B3903" s="1" t="s">
        <v>2432</v>
      </c>
      <c r="C3903" s="1" t="s">
        <v>19</v>
      </c>
      <c r="D3903" s="1">
        <v>10</v>
      </c>
    </row>
    <row r="3904" hidden="1" customHeight="1" outlineLevel="2" spans="1:4">
      <c r="A3904" s="27">
        <v>45496</v>
      </c>
      <c r="B3904" s="1" t="s">
        <v>2432</v>
      </c>
      <c r="C3904" s="1" t="s">
        <v>19</v>
      </c>
      <c r="D3904" s="1">
        <v>4</v>
      </c>
    </row>
    <row r="3905" hidden="1" customHeight="1" outlineLevel="2" spans="1:10">
      <c r="A3905" s="27">
        <v>45505</v>
      </c>
      <c r="B3905" s="1" t="s">
        <v>2432</v>
      </c>
      <c r="C3905" s="1" t="s">
        <v>19</v>
      </c>
      <c r="D3905" s="1">
        <f>E3905-F3905</f>
        <v>-4</v>
      </c>
      <c r="F3905" s="29">
        <v>4</v>
      </c>
      <c r="H3905" s="1" t="s">
        <v>14</v>
      </c>
      <c r="I3905" s="1" t="s">
        <v>21</v>
      </c>
      <c r="J3905" s="1" t="s">
        <v>16</v>
      </c>
    </row>
    <row r="3906" hidden="1" customHeight="1" outlineLevel="2" spans="1:10">
      <c r="A3906" s="27">
        <v>45558</v>
      </c>
      <c r="B3906" s="1" t="s">
        <v>2432</v>
      </c>
      <c r="C3906" s="1" t="s">
        <v>19</v>
      </c>
      <c r="D3906" s="1">
        <f>E3906-F3906</f>
        <v>-4</v>
      </c>
      <c r="F3906" s="1">
        <v>4</v>
      </c>
      <c r="H3906" s="1" t="s">
        <v>14</v>
      </c>
      <c r="I3906" s="1" t="s">
        <v>21</v>
      </c>
      <c r="J3906" s="1" t="s">
        <v>16</v>
      </c>
    </row>
    <row r="3907" hidden="1" customHeight="1" outlineLevel="2" spans="1:10">
      <c r="A3907" s="27">
        <v>45659</v>
      </c>
      <c r="B3907" s="1" t="s">
        <v>2432</v>
      </c>
      <c r="C3907" s="1" t="s">
        <v>19</v>
      </c>
      <c r="D3907" s="1">
        <f>E3907-F3907</f>
        <v>-2</v>
      </c>
      <c r="F3907" s="1">
        <v>2</v>
      </c>
      <c r="H3907" s="1" t="s">
        <v>38</v>
      </c>
      <c r="I3907" s="1" t="s">
        <v>39</v>
      </c>
      <c r="J3907" s="1" t="s">
        <v>39</v>
      </c>
    </row>
    <row r="3908" customHeight="1" outlineLevel="1" collapsed="1" spans="1:4">
      <c r="A3908" s="27"/>
      <c r="B3908" s="28" t="s">
        <v>2433</v>
      </c>
      <c r="D3908" s="1">
        <f>SUBTOTAL(9,D3903:D3907)</f>
        <v>4</v>
      </c>
    </row>
    <row r="3909" hidden="1" customHeight="1" outlineLevel="2" spans="1:4">
      <c r="A3909" s="27">
        <v>45496</v>
      </c>
      <c r="B3909" s="1" t="s">
        <v>2434</v>
      </c>
      <c r="C3909" s="1" t="s">
        <v>19</v>
      </c>
      <c r="D3909" s="1">
        <v>82</v>
      </c>
    </row>
    <row r="3910" hidden="1" customHeight="1" outlineLevel="2" spans="1:10">
      <c r="A3910" s="27">
        <v>45659</v>
      </c>
      <c r="B3910" s="1" t="s">
        <v>2434</v>
      </c>
      <c r="C3910" s="1" t="s">
        <v>19</v>
      </c>
      <c r="D3910" s="1">
        <f>E3910-F3910</f>
        <v>-15</v>
      </c>
      <c r="F3910" s="1">
        <v>15</v>
      </c>
      <c r="H3910" s="1" t="s">
        <v>38</v>
      </c>
      <c r="I3910" s="1" t="s">
        <v>39</v>
      </c>
      <c r="J3910" s="1" t="s">
        <v>39</v>
      </c>
    </row>
    <row r="3911" customHeight="1" outlineLevel="1" collapsed="1" spans="1:4">
      <c r="A3911" s="27"/>
      <c r="B3911" s="28" t="s">
        <v>2435</v>
      </c>
      <c r="D3911" s="1">
        <f>SUBTOTAL(9,D3909:D3910)</f>
        <v>67</v>
      </c>
    </row>
    <row r="3912" hidden="1" customHeight="1" outlineLevel="2" spans="1:4">
      <c r="A3912" s="27">
        <v>45496</v>
      </c>
      <c r="B3912" s="1" t="s">
        <v>2436</v>
      </c>
      <c r="C3912" s="1" t="s">
        <v>19</v>
      </c>
      <c r="D3912" s="1">
        <v>3</v>
      </c>
    </row>
    <row r="3913" customHeight="1" outlineLevel="1" collapsed="1" spans="1:4">
      <c r="A3913" s="27"/>
      <c r="B3913" s="28" t="s">
        <v>2437</v>
      </c>
      <c r="D3913" s="1">
        <f>SUBTOTAL(9,D3912)</f>
        <v>3</v>
      </c>
    </row>
    <row r="3914" hidden="1" customHeight="1" outlineLevel="2" spans="1:4">
      <c r="A3914" s="27">
        <v>45496</v>
      </c>
      <c r="B3914" s="1" t="s">
        <v>2438</v>
      </c>
      <c r="C3914" s="1" t="s">
        <v>19</v>
      </c>
      <c r="D3914" s="1">
        <v>60</v>
      </c>
    </row>
    <row r="3915" customHeight="1" outlineLevel="1" collapsed="1" spans="1:4">
      <c r="A3915" s="27"/>
      <c r="B3915" s="28" t="s">
        <v>2439</v>
      </c>
      <c r="D3915" s="1">
        <f>SUBTOTAL(9,D3914)</f>
        <v>60</v>
      </c>
    </row>
    <row r="3916" hidden="1" customHeight="1" outlineLevel="2" spans="1:4">
      <c r="A3916" s="27">
        <v>45496</v>
      </c>
      <c r="B3916" s="1" t="s">
        <v>2440</v>
      </c>
      <c r="C3916" s="1" t="s">
        <v>19</v>
      </c>
      <c r="D3916" s="1">
        <v>3</v>
      </c>
    </row>
    <row r="3917" customHeight="1" outlineLevel="1" collapsed="1" spans="1:4">
      <c r="A3917" s="27"/>
      <c r="B3917" s="28" t="s">
        <v>2441</v>
      </c>
      <c r="D3917" s="1">
        <f>SUBTOTAL(9,D3916)</f>
        <v>3</v>
      </c>
    </row>
    <row r="3918" hidden="1" customHeight="1" outlineLevel="2" spans="1:4">
      <c r="A3918" s="27">
        <v>45496</v>
      </c>
      <c r="B3918" s="1" t="s">
        <v>2442</v>
      </c>
      <c r="C3918" s="1" t="s">
        <v>19</v>
      </c>
      <c r="D3918" s="1">
        <v>19</v>
      </c>
    </row>
    <row r="3919" customHeight="1" outlineLevel="1" collapsed="1" spans="1:4">
      <c r="A3919" s="27"/>
      <c r="B3919" s="28" t="s">
        <v>2443</v>
      </c>
      <c r="D3919" s="1">
        <f>SUBTOTAL(9,D3918)</f>
        <v>19</v>
      </c>
    </row>
    <row r="3920" hidden="1" customHeight="1" outlineLevel="2" spans="1:7">
      <c r="A3920" s="27">
        <v>45519</v>
      </c>
      <c r="B3920" s="1" t="s">
        <v>2444</v>
      </c>
      <c r="C3920" s="1" t="s">
        <v>19</v>
      </c>
      <c r="D3920" s="1">
        <f t="shared" ref="D3920:D3929" si="55">E3920-F3920</f>
        <v>2</v>
      </c>
      <c r="E3920" s="1">
        <v>2</v>
      </c>
      <c r="G3920" s="1" t="s">
        <v>61</v>
      </c>
    </row>
    <row r="3921" hidden="1" customHeight="1" outlineLevel="2" spans="1:10">
      <c r="A3921" s="27">
        <v>45524</v>
      </c>
      <c r="B3921" s="1" t="s">
        <v>2444</v>
      </c>
      <c r="C3921" s="1" t="s">
        <v>19</v>
      </c>
      <c r="D3921" s="1">
        <f t="shared" si="55"/>
        <v>-1</v>
      </c>
      <c r="F3921" s="1">
        <v>1</v>
      </c>
      <c r="H3921" s="1" t="s">
        <v>62</v>
      </c>
      <c r="I3921" s="1" t="s">
        <v>88</v>
      </c>
      <c r="J3921" s="1" t="s">
        <v>89</v>
      </c>
    </row>
    <row r="3922" hidden="1" customHeight="1" outlineLevel="2" spans="1:10">
      <c r="A3922" s="27">
        <v>45527</v>
      </c>
      <c r="B3922" s="1" t="s">
        <v>2444</v>
      </c>
      <c r="C3922" s="1" t="s">
        <v>19</v>
      </c>
      <c r="D3922" s="1">
        <f t="shared" si="55"/>
        <v>-1</v>
      </c>
      <c r="F3922" s="1">
        <v>1</v>
      </c>
      <c r="H3922" s="1" t="s">
        <v>62</v>
      </c>
      <c r="I3922" s="1" t="s">
        <v>88</v>
      </c>
      <c r="J3922" s="1" t="s">
        <v>89</v>
      </c>
    </row>
    <row r="3923" hidden="1" customHeight="1" outlineLevel="2" spans="1:7">
      <c r="A3923" s="27">
        <v>45529</v>
      </c>
      <c r="B3923" s="1" t="s">
        <v>2444</v>
      </c>
      <c r="C3923" s="1" t="s">
        <v>19</v>
      </c>
      <c r="D3923" s="1">
        <f t="shared" si="55"/>
        <v>5</v>
      </c>
      <c r="E3923" s="1">
        <v>5</v>
      </c>
      <c r="G3923" s="1" t="s">
        <v>61</v>
      </c>
    </row>
    <row r="3924" hidden="1" customHeight="1" outlineLevel="2" spans="1:10">
      <c r="A3924" s="27">
        <v>45533</v>
      </c>
      <c r="B3924" s="1" t="s">
        <v>2444</v>
      </c>
      <c r="C3924" s="1" t="s">
        <v>19</v>
      </c>
      <c r="D3924" s="1">
        <f t="shared" si="55"/>
        <v>-5</v>
      </c>
      <c r="F3924" s="1">
        <v>5</v>
      </c>
      <c r="H3924" s="1" t="s">
        <v>690</v>
      </c>
      <c r="I3924" s="1" t="s">
        <v>157</v>
      </c>
      <c r="J3924" s="1" t="s">
        <v>89</v>
      </c>
    </row>
    <row r="3925" hidden="1" customHeight="1" outlineLevel="2" spans="1:7">
      <c r="A3925" s="27">
        <v>45531</v>
      </c>
      <c r="B3925" s="1" t="s">
        <v>2444</v>
      </c>
      <c r="C3925" s="1" t="s">
        <v>19</v>
      </c>
      <c r="D3925" s="1">
        <f t="shared" si="55"/>
        <v>10</v>
      </c>
      <c r="E3925" s="1">
        <v>10</v>
      </c>
      <c r="G3925" s="1" t="s">
        <v>61</v>
      </c>
    </row>
    <row r="3926" hidden="1" customHeight="1" outlineLevel="2" spans="1:10">
      <c r="A3926" s="27">
        <v>45554</v>
      </c>
      <c r="B3926" s="1" t="s">
        <v>2444</v>
      </c>
      <c r="C3926" s="1" t="s">
        <v>19</v>
      </c>
      <c r="D3926" s="1">
        <f t="shared" si="55"/>
        <v>-1</v>
      </c>
      <c r="F3926" s="1">
        <v>1</v>
      </c>
      <c r="H3926" s="1" t="s">
        <v>406</v>
      </c>
      <c r="I3926" s="1" t="s">
        <v>154</v>
      </c>
      <c r="J3926" s="1" t="s">
        <v>89</v>
      </c>
    </row>
    <row r="3927" hidden="1" customHeight="1" outlineLevel="2" spans="1:10">
      <c r="A3927" s="27">
        <v>45554</v>
      </c>
      <c r="B3927" s="1" t="s">
        <v>2444</v>
      </c>
      <c r="C3927" s="1" t="s">
        <v>19</v>
      </c>
      <c r="D3927" s="1">
        <f t="shared" si="55"/>
        <v>-2</v>
      </c>
      <c r="F3927" s="1">
        <v>2</v>
      </c>
      <c r="H3927" s="1" t="s">
        <v>62</v>
      </c>
      <c r="I3927" s="1" t="s">
        <v>63</v>
      </c>
      <c r="J3927" s="1" t="s">
        <v>64</v>
      </c>
    </row>
    <row r="3928" hidden="1" customHeight="1" outlineLevel="2" spans="1:10">
      <c r="A3928" s="27">
        <v>45659</v>
      </c>
      <c r="B3928" s="1" t="s">
        <v>2444</v>
      </c>
      <c r="C3928" s="1" t="s">
        <v>19</v>
      </c>
      <c r="D3928" s="1">
        <f t="shared" si="55"/>
        <v>-5</v>
      </c>
      <c r="F3928" s="1">
        <v>5</v>
      </c>
      <c r="H3928" s="1" t="s">
        <v>38</v>
      </c>
      <c r="I3928" s="1" t="s">
        <v>39</v>
      </c>
      <c r="J3928" s="1" t="s">
        <v>39</v>
      </c>
    </row>
    <row r="3929" hidden="1" customHeight="1" outlineLevel="2" spans="1:10">
      <c r="A3929" s="27">
        <v>46022</v>
      </c>
      <c r="B3929" s="1" t="s">
        <v>2444</v>
      </c>
      <c r="C3929" s="1" t="s">
        <v>19</v>
      </c>
      <c r="D3929" s="1">
        <f t="shared" si="55"/>
        <v>-2</v>
      </c>
      <c r="F3929" s="1">
        <v>2</v>
      </c>
      <c r="H3929" s="1" t="s">
        <v>38</v>
      </c>
      <c r="I3929" s="1" t="s">
        <v>39</v>
      </c>
      <c r="J3929" s="1" t="s">
        <v>39</v>
      </c>
    </row>
    <row r="3930" customHeight="1" outlineLevel="1" collapsed="1" spans="1:4">
      <c r="A3930" s="27"/>
      <c r="B3930" s="28" t="s">
        <v>2445</v>
      </c>
      <c r="D3930" s="1">
        <f>SUBTOTAL(9,D3920:D3929)</f>
        <v>0</v>
      </c>
    </row>
    <row r="3931" hidden="1" customHeight="1" outlineLevel="2" spans="1:7">
      <c r="A3931" s="27">
        <v>45519</v>
      </c>
      <c r="B3931" s="1" t="s">
        <v>2446</v>
      </c>
      <c r="C3931" s="1" t="s">
        <v>19</v>
      </c>
      <c r="D3931" s="1">
        <f>E3931-F3931</f>
        <v>10</v>
      </c>
      <c r="E3931" s="1">
        <v>10</v>
      </c>
      <c r="G3931" s="1" t="s">
        <v>61</v>
      </c>
    </row>
    <row r="3932" hidden="1" customHeight="1" outlineLevel="2" spans="1:10">
      <c r="A3932" s="27">
        <v>45524</v>
      </c>
      <c r="B3932" s="1" t="s">
        <v>2446</v>
      </c>
      <c r="C3932" s="1" t="s">
        <v>19</v>
      </c>
      <c r="D3932" s="1">
        <f>E3932-F3932</f>
        <v>-1</v>
      </c>
      <c r="F3932" s="1">
        <v>1</v>
      </c>
      <c r="H3932" s="1" t="s">
        <v>62</v>
      </c>
      <c r="I3932" s="1" t="s">
        <v>88</v>
      </c>
      <c r="J3932" s="1" t="s">
        <v>89</v>
      </c>
    </row>
    <row r="3933" hidden="1" customHeight="1" outlineLevel="2" spans="1:10">
      <c r="A3933" s="27">
        <v>45533</v>
      </c>
      <c r="B3933" s="1" t="s">
        <v>2446</v>
      </c>
      <c r="C3933" s="1" t="s">
        <v>19</v>
      </c>
      <c r="D3933" s="1">
        <f>E3933-F3933</f>
        <v>-2</v>
      </c>
      <c r="F3933" s="1">
        <v>2</v>
      </c>
      <c r="H3933" s="1" t="s">
        <v>690</v>
      </c>
      <c r="I3933" s="1" t="s">
        <v>157</v>
      </c>
      <c r="J3933" s="1" t="s">
        <v>89</v>
      </c>
    </row>
    <row r="3934" hidden="1" customHeight="1" outlineLevel="2" spans="1:7">
      <c r="A3934" s="27">
        <v>45531</v>
      </c>
      <c r="B3934" s="1" t="s">
        <v>2446</v>
      </c>
      <c r="C3934" s="1" t="s">
        <v>19</v>
      </c>
      <c r="D3934" s="1">
        <f>E3934-F3934</f>
        <v>3</v>
      </c>
      <c r="E3934" s="1">
        <v>3</v>
      </c>
      <c r="G3934" s="1" t="s">
        <v>61</v>
      </c>
    </row>
    <row r="3935" hidden="1" customHeight="1" outlineLevel="2" spans="1:10">
      <c r="A3935" s="27">
        <v>45659</v>
      </c>
      <c r="B3935" s="1" t="s">
        <v>2446</v>
      </c>
      <c r="C3935" s="1" t="s">
        <v>19</v>
      </c>
      <c r="D3935" s="1">
        <f>E3935-F3935</f>
        <v>-1</v>
      </c>
      <c r="F3935" s="1">
        <v>1</v>
      </c>
      <c r="H3935" s="1" t="s">
        <v>38</v>
      </c>
      <c r="I3935" s="1" t="s">
        <v>39</v>
      </c>
      <c r="J3935" s="1" t="s">
        <v>39</v>
      </c>
    </row>
    <row r="3936" customHeight="1" outlineLevel="1" collapsed="1" spans="1:4">
      <c r="A3936" s="27"/>
      <c r="B3936" s="28" t="s">
        <v>2447</v>
      </c>
      <c r="D3936" s="1">
        <f>SUBTOTAL(9,D3931:D3935)</f>
        <v>9</v>
      </c>
    </row>
    <row r="3937" hidden="1" customHeight="1" outlineLevel="2" spans="1:4">
      <c r="A3937" s="27">
        <v>45496</v>
      </c>
      <c r="B3937" s="1" t="s">
        <v>2448</v>
      </c>
      <c r="C3937" s="1" t="s">
        <v>19</v>
      </c>
      <c r="D3937" s="1">
        <v>1</v>
      </c>
    </row>
    <row r="3938" customHeight="1" outlineLevel="1" collapsed="1" spans="1:4">
      <c r="A3938" s="27"/>
      <c r="B3938" s="28" t="s">
        <v>2449</v>
      </c>
      <c r="D3938" s="1">
        <f>SUBTOTAL(9,D3937)</f>
        <v>1</v>
      </c>
    </row>
    <row r="3939" hidden="1" customHeight="1" outlineLevel="2" spans="1:4">
      <c r="A3939" s="27">
        <v>45496</v>
      </c>
      <c r="B3939" s="1" t="s">
        <v>2450</v>
      </c>
      <c r="C3939" s="1" t="s">
        <v>19</v>
      </c>
      <c r="D3939" s="1">
        <v>3</v>
      </c>
    </row>
    <row r="3940" customHeight="1" outlineLevel="1" collapsed="1" spans="1:4">
      <c r="A3940" s="27"/>
      <c r="B3940" s="28" t="s">
        <v>2451</v>
      </c>
      <c r="D3940" s="1">
        <f>SUBTOTAL(9,D3939)</f>
        <v>3</v>
      </c>
    </row>
    <row r="3941" hidden="1" customHeight="1" outlineLevel="2" spans="1:4">
      <c r="A3941" s="27">
        <v>45496</v>
      </c>
      <c r="B3941" s="1" t="s">
        <v>2452</v>
      </c>
      <c r="C3941" s="1" t="s">
        <v>19</v>
      </c>
      <c r="D3941" s="1">
        <v>6</v>
      </c>
    </row>
    <row r="3942" hidden="1" customHeight="1" outlineLevel="2" spans="1:7">
      <c r="A3942" s="27">
        <v>45502</v>
      </c>
      <c r="B3942" s="1" t="s">
        <v>2452</v>
      </c>
      <c r="C3942" s="1" t="s">
        <v>779</v>
      </c>
      <c r="D3942" s="1">
        <f>E3942-F3942</f>
        <v>80</v>
      </c>
      <c r="E3942" s="1">
        <v>80</v>
      </c>
      <c r="G3942" s="1" t="s">
        <v>61</v>
      </c>
    </row>
    <row r="3943" hidden="1" customHeight="1" outlineLevel="2" spans="1:10">
      <c r="A3943" s="27">
        <v>45503</v>
      </c>
      <c r="B3943" s="1" t="s">
        <v>2452</v>
      </c>
      <c r="C3943" s="1" t="s">
        <v>19</v>
      </c>
      <c r="D3943" s="1">
        <f>E3943-F3943</f>
        <v>-30</v>
      </c>
      <c r="F3943" s="1">
        <v>30</v>
      </c>
      <c r="H3943" s="1" t="s">
        <v>406</v>
      </c>
      <c r="I3943" s="1" t="s">
        <v>88</v>
      </c>
      <c r="J3943" s="1" t="s">
        <v>2166</v>
      </c>
    </row>
    <row r="3944" hidden="1" customHeight="1" outlineLevel="2" spans="1:10">
      <c r="A3944" s="27">
        <v>45659</v>
      </c>
      <c r="B3944" s="1" t="s">
        <v>2452</v>
      </c>
      <c r="C3944" s="1" t="s">
        <v>19</v>
      </c>
      <c r="D3944" s="1">
        <f>E3944-F3944</f>
        <v>-56</v>
      </c>
      <c r="F3944" s="1">
        <v>56</v>
      </c>
      <c r="H3944" s="1" t="s">
        <v>38</v>
      </c>
      <c r="I3944" s="1" t="s">
        <v>39</v>
      </c>
      <c r="J3944" s="1" t="s">
        <v>39</v>
      </c>
    </row>
    <row r="3945" customHeight="1" outlineLevel="1" collapsed="1" spans="1:4">
      <c r="A3945" s="27"/>
      <c r="B3945" s="28" t="s">
        <v>2453</v>
      </c>
      <c r="D3945" s="1">
        <f>SUBTOTAL(9,D3941:D3944)</f>
        <v>0</v>
      </c>
    </row>
    <row r="3946" hidden="1" customHeight="1" outlineLevel="2" spans="1:4">
      <c r="A3946" s="27">
        <v>45496</v>
      </c>
      <c r="B3946" s="1" t="s">
        <v>2454</v>
      </c>
      <c r="C3946" s="1" t="s">
        <v>19</v>
      </c>
      <c r="D3946" s="1">
        <v>8</v>
      </c>
    </row>
    <row r="3947" hidden="1" customHeight="1" outlineLevel="2" spans="1:10">
      <c r="A3947" s="27">
        <v>45505</v>
      </c>
      <c r="B3947" s="1" t="s">
        <v>2454</v>
      </c>
      <c r="C3947" s="1" t="s">
        <v>19</v>
      </c>
      <c r="D3947" s="1">
        <f>E3947-F3947</f>
        <v>-8</v>
      </c>
      <c r="F3947" s="29">
        <v>8</v>
      </c>
      <c r="H3947" s="1" t="s">
        <v>14</v>
      </c>
      <c r="I3947" s="1" t="s">
        <v>21</v>
      </c>
      <c r="J3947" s="1" t="s">
        <v>16</v>
      </c>
    </row>
    <row r="3948" customHeight="1" outlineLevel="1" collapsed="1" spans="1:6">
      <c r="A3948" s="27"/>
      <c r="B3948" s="28" t="s">
        <v>2455</v>
      </c>
      <c r="D3948" s="1">
        <f>SUBTOTAL(9,D3946:D3947)</f>
        <v>0</v>
      </c>
      <c r="F3948" s="29"/>
    </row>
    <row r="3949" hidden="1" customHeight="1" outlineLevel="2" spans="1:4">
      <c r="A3949" s="27">
        <v>45496</v>
      </c>
      <c r="B3949" s="1" t="s">
        <v>2456</v>
      </c>
      <c r="C3949" s="1" t="s">
        <v>19</v>
      </c>
      <c r="D3949" s="1">
        <v>57</v>
      </c>
    </row>
    <row r="3950" hidden="1" customHeight="1" outlineLevel="2" spans="1:10">
      <c r="A3950" s="27">
        <v>45659</v>
      </c>
      <c r="B3950" s="1" t="s">
        <v>2456</v>
      </c>
      <c r="C3950" s="1" t="s">
        <v>19</v>
      </c>
      <c r="D3950" s="1">
        <f>E3950-F3950</f>
        <v>-57</v>
      </c>
      <c r="F3950" s="1">
        <v>57</v>
      </c>
      <c r="H3950" s="1" t="s">
        <v>38</v>
      </c>
      <c r="I3950" s="1" t="s">
        <v>39</v>
      </c>
      <c r="J3950" s="1" t="s">
        <v>39</v>
      </c>
    </row>
    <row r="3951" customHeight="1" outlineLevel="1" collapsed="1" spans="1:4">
      <c r="A3951" s="27"/>
      <c r="B3951" s="28" t="s">
        <v>2457</v>
      </c>
      <c r="D3951" s="1">
        <f>SUBTOTAL(9,D3949:D3950)</f>
        <v>0</v>
      </c>
    </row>
    <row r="3952" hidden="1" customHeight="1" outlineLevel="2" spans="1:4">
      <c r="A3952" s="27">
        <v>45496</v>
      </c>
      <c r="B3952" s="1" t="s">
        <v>2458</v>
      </c>
      <c r="C3952" s="1" t="s">
        <v>19</v>
      </c>
      <c r="D3952" s="1">
        <v>16</v>
      </c>
    </row>
    <row r="3953" customHeight="1" outlineLevel="1" collapsed="1" spans="1:4">
      <c r="A3953" s="27"/>
      <c r="B3953" s="28" t="s">
        <v>2459</v>
      </c>
      <c r="D3953" s="1">
        <f>SUBTOTAL(9,D3952)</f>
        <v>16</v>
      </c>
    </row>
    <row r="3954" hidden="1" customHeight="1" outlineLevel="2" spans="1:4">
      <c r="A3954" s="27">
        <v>45496</v>
      </c>
      <c r="B3954" s="1" t="s">
        <v>2460</v>
      </c>
      <c r="C3954" s="1" t="s">
        <v>19</v>
      </c>
      <c r="D3954" s="1">
        <v>17</v>
      </c>
    </row>
    <row r="3955" customHeight="1" outlineLevel="1" collapsed="1" spans="1:4">
      <c r="A3955" s="27"/>
      <c r="B3955" s="28" t="s">
        <v>2461</v>
      </c>
      <c r="D3955" s="1">
        <f>SUBTOTAL(9,D3954)</f>
        <v>17</v>
      </c>
    </row>
    <row r="3956" hidden="1" customHeight="1" outlineLevel="2" spans="1:4">
      <c r="A3956" s="27">
        <v>45496</v>
      </c>
      <c r="B3956" s="1" t="s">
        <v>2462</v>
      </c>
      <c r="C3956" s="1" t="s">
        <v>19</v>
      </c>
      <c r="D3956" s="1">
        <v>11</v>
      </c>
    </row>
    <row r="3957" customHeight="1" outlineLevel="1" collapsed="1" spans="1:4">
      <c r="A3957" s="27"/>
      <c r="B3957" s="28" t="s">
        <v>2463</v>
      </c>
      <c r="D3957" s="1">
        <f>SUBTOTAL(9,D3956)</f>
        <v>11</v>
      </c>
    </row>
    <row r="3958" hidden="1" customHeight="1" outlineLevel="2" spans="1:4">
      <c r="A3958" s="27">
        <v>45496</v>
      </c>
      <c r="B3958" s="1" t="s">
        <v>2464</v>
      </c>
      <c r="C3958" s="1" t="s">
        <v>19</v>
      </c>
      <c r="D3958" s="1">
        <v>2</v>
      </c>
    </row>
    <row r="3959" customHeight="1" outlineLevel="1" collapsed="1" spans="1:4">
      <c r="A3959" s="27"/>
      <c r="B3959" s="28" t="s">
        <v>2465</v>
      </c>
      <c r="D3959" s="1">
        <f>SUBTOTAL(9,D3958)</f>
        <v>2</v>
      </c>
    </row>
    <row r="3960" hidden="1" customHeight="1" outlineLevel="2" spans="1:4">
      <c r="A3960" s="27">
        <v>45496</v>
      </c>
      <c r="B3960" s="1" t="s">
        <v>2466</v>
      </c>
      <c r="C3960" s="1" t="s">
        <v>19</v>
      </c>
      <c r="D3960" s="1">
        <v>1</v>
      </c>
    </row>
    <row r="3961" customHeight="1" outlineLevel="1" collapsed="1" spans="1:4">
      <c r="A3961" s="27"/>
      <c r="B3961" s="28" t="s">
        <v>2467</v>
      </c>
      <c r="D3961" s="1">
        <f>SUBTOTAL(9,D3960)</f>
        <v>1</v>
      </c>
    </row>
    <row r="3962" hidden="1" customHeight="1" outlineLevel="2" spans="1:4">
      <c r="A3962" s="27">
        <v>45496</v>
      </c>
      <c r="B3962" s="1" t="s">
        <v>2468</v>
      </c>
      <c r="C3962" s="1" t="s">
        <v>19</v>
      </c>
      <c r="D3962" s="1">
        <v>2</v>
      </c>
    </row>
    <row r="3963" hidden="1" customHeight="1" outlineLevel="2" spans="1:10">
      <c r="A3963" s="27">
        <v>45558</v>
      </c>
      <c r="B3963" s="1" t="s">
        <v>2468</v>
      </c>
      <c r="C3963" s="1" t="s">
        <v>19</v>
      </c>
      <c r="D3963" s="1">
        <f>E3963-F3963</f>
        <v>-2</v>
      </c>
      <c r="F3963" s="1">
        <v>2</v>
      </c>
      <c r="H3963" s="1" t="s">
        <v>14</v>
      </c>
      <c r="I3963" s="1" t="s">
        <v>21</v>
      </c>
      <c r="J3963" s="1" t="s">
        <v>16</v>
      </c>
    </row>
    <row r="3964" customHeight="1" outlineLevel="1" collapsed="1" spans="1:4">
      <c r="A3964" s="27"/>
      <c r="B3964" s="28" t="s">
        <v>2469</v>
      </c>
      <c r="D3964" s="1">
        <f>SUBTOTAL(9,D3962:D3963)</f>
        <v>0</v>
      </c>
    </row>
    <row r="3965" hidden="1" customHeight="1" outlineLevel="2" spans="1:4">
      <c r="A3965" s="27">
        <v>45496</v>
      </c>
      <c r="B3965" s="1" t="s">
        <v>2470</v>
      </c>
      <c r="C3965" s="1" t="s">
        <v>19</v>
      </c>
      <c r="D3965" s="1">
        <v>13</v>
      </c>
    </row>
    <row r="3966" hidden="1" customHeight="1" outlineLevel="2" spans="1:10">
      <c r="A3966" s="27">
        <v>45505</v>
      </c>
      <c r="B3966" s="1" t="s">
        <v>2470</v>
      </c>
      <c r="C3966" s="1" t="s">
        <v>19</v>
      </c>
      <c r="D3966" s="1">
        <f>E3966-F3966</f>
        <v>-13</v>
      </c>
      <c r="F3966" s="29">
        <v>13</v>
      </c>
      <c r="H3966" s="1" t="s">
        <v>14</v>
      </c>
      <c r="I3966" s="1" t="s">
        <v>21</v>
      </c>
      <c r="J3966" s="1" t="s">
        <v>16</v>
      </c>
    </row>
    <row r="3967" customHeight="1" outlineLevel="1" collapsed="1" spans="1:6">
      <c r="A3967" s="27"/>
      <c r="B3967" s="28" t="s">
        <v>2471</v>
      </c>
      <c r="D3967" s="1">
        <f>SUBTOTAL(9,D3965:D3966)</f>
        <v>0</v>
      </c>
      <c r="F3967" s="29"/>
    </row>
    <row r="3968" hidden="1" customHeight="1" outlineLevel="2" spans="1:4">
      <c r="A3968" s="27">
        <v>45496</v>
      </c>
      <c r="B3968" s="1" t="s">
        <v>2472</v>
      </c>
      <c r="C3968" s="1" t="s">
        <v>19</v>
      </c>
      <c r="D3968" s="1">
        <v>10</v>
      </c>
    </row>
    <row r="3969" hidden="1" customHeight="1" outlineLevel="2" spans="1:4">
      <c r="A3969" s="27">
        <v>45496</v>
      </c>
      <c r="B3969" s="1" t="s">
        <v>2472</v>
      </c>
      <c r="C3969" s="1" t="s">
        <v>19</v>
      </c>
      <c r="D3969" s="1">
        <v>14</v>
      </c>
    </row>
    <row r="3970" hidden="1" customHeight="1" outlineLevel="2" spans="1:7">
      <c r="A3970" s="27">
        <v>45496</v>
      </c>
      <c r="B3970" s="1" t="s">
        <v>2472</v>
      </c>
      <c r="C3970" s="1" t="s">
        <v>19</v>
      </c>
      <c r="D3970" s="1">
        <f>E3970-F3970</f>
        <v>20</v>
      </c>
      <c r="E3970" s="1">
        <v>20</v>
      </c>
      <c r="G3970" s="1" t="s">
        <v>61</v>
      </c>
    </row>
    <row r="3971" hidden="1" customHeight="1" outlineLevel="2" spans="1:10">
      <c r="A3971" s="27">
        <v>45500</v>
      </c>
      <c r="B3971" s="1" t="s">
        <v>2472</v>
      </c>
      <c r="C3971" s="1" t="s">
        <v>19</v>
      </c>
      <c r="D3971" s="1">
        <f>E3971-F3971</f>
        <v>-20</v>
      </c>
      <c r="F3971" s="1">
        <v>20</v>
      </c>
      <c r="H3971" s="1" t="s">
        <v>62</v>
      </c>
      <c r="I3971" s="1" t="s">
        <v>88</v>
      </c>
      <c r="J3971" s="1" t="s">
        <v>89</v>
      </c>
    </row>
    <row r="3972" hidden="1" customHeight="1" outlineLevel="2" spans="1:10">
      <c r="A3972" s="27">
        <v>45505</v>
      </c>
      <c r="B3972" s="1" t="s">
        <v>2472</v>
      </c>
      <c r="C3972" s="1" t="s">
        <v>19</v>
      </c>
      <c r="D3972" s="1">
        <f>E3972-F3972</f>
        <v>-10</v>
      </c>
      <c r="F3972" s="29">
        <v>10</v>
      </c>
      <c r="H3972" s="1" t="s">
        <v>14</v>
      </c>
      <c r="I3972" s="1" t="s">
        <v>21</v>
      </c>
      <c r="J3972" s="1" t="s">
        <v>16</v>
      </c>
    </row>
    <row r="3973" hidden="1" customHeight="1" outlineLevel="2" spans="1:10">
      <c r="A3973" s="27">
        <v>45558</v>
      </c>
      <c r="B3973" s="1" t="s">
        <v>2472</v>
      </c>
      <c r="C3973" s="1" t="s">
        <v>19</v>
      </c>
      <c r="D3973" s="1">
        <f>E3973-F3973</f>
        <v>-14</v>
      </c>
      <c r="F3973" s="1">
        <v>14</v>
      </c>
      <c r="H3973" s="1" t="s">
        <v>14</v>
      </c>
      <c r="I3973" s="1" t="s">
        <v>21</v>
      </c>
      <c r="J3973" s="1" t="s">
        <v>16</v>
      </c>
    </row>
    <row r="3974" customHeight="1" outlineLevel="1" collapsed="1" spans="1:4">
      <c r="A3974" s="27"/>
      <c r="B3974" s="28" t="s">
        <v>2473</v>
      </c>
      <c r="D3974" s="1">
        <f>SUBTOTAL(9,D3968:D3973)</f>
        <v>0</v>
      </c>
    </row>
    <row r="3975" hidden="1" customHeight="1" outlineLevel="2" spans="1:4">
      <c r="A3975" s="27">
        <v>45496</v>
      </c>
      <c r="B3975" s="1" t="s">
        <v>2474</v>
      </c>
      <c r="C3975" s="1" t="s">
        <v>19</v>
      </c>
      <c r="D3975" s="1">
        <v>3</v>
      </c>
    </row>
    <row r="3976" hidden="1" customHeight="1" outlineLevel="2" spans="1:10">
      <c r="A3976" s="27">
        <v>45505</v>
      </c>
      <c r="B3976" s="1" t="s">
        <v>2474</v>
      </c>
      <c r="C3976" s="1" t="s">
        <v>19</v>
      </c>
      <c r="D3976" s="1">
        <f>E3976-F3976</f>
        <v>-3</v>
      </c>
      <c r="F3976" s="29">
        <v>3</v>
      </c>
      <c r="H3976" s="1" t="s">
        <v>14</v>
      </c>
      <c r="I3976" s="1" t="s">
        <v>21</v>
      </c>
      <c r="J3976" s="1" t="s">
        <v>16</v>
      </c>
    </row>
    <row r="3977" customHeight="1" outlineLevel="1" collapsed="1" spans="1:6">
      <c r="A3977" s="27"/>
      <c r="B3977" s="28" t="s">
        <v>2475</v>
      </c>
      <c r="D3977" s="1">
        <f>SUBTOTAL(9,D3975:D3976)</f>
        <v>0</v>
      </c>
      <c r="F3977" s="29"/>
    </row>
    <row r="3978" hidden="1" customHeight="1" outlineLevel="2" spans="1:4">
      <c r="A3978" s="27">
        <v>45496</v>
      </c>
      <c r="B3978" s="1" t="s">
        <v>2476</v>
      </c>
      <c r="C3978" s="1" t="s">
        <v>19</v>
      </c>
      <c r="D3978" s="1">
        <v>11</v>
      </c>
    </row>
    <row r="3979" hidden="1" customHeight="1" outlineLevel="2" spans="1:10">
      <c r="A3979" s="27">
        <v>45505</v>
      </c>
      <c r="B3979" s="1" t="s">
        <v>2476</v>
      </c>
      <c r="C3979" s="1" t="s">
        <v>19</v>
      </c>
      <c r="D3979" s="1">
        <f>E3979-F3979</f>
        <v>-11</v>
      </c>
      <c r="F3979" s="29">
        <v>11</v>
      </c>
      <c r="H3979" s="1" t="s">
        <v>14</v>
      </c>
      <c r="I3979" s="1" t="s">
        <v>21</v>
      </c>
      <c r="J3979" s="1" t="s">
        <v>16</v>
      </c>
    </row>
    <row r="3980" customHeight="1" outlineLevel="1" collapsed="1" spans="1:6">
      <c r="A3980" s="27"/>
      <c r="B3980" s="28" t="s">
        <v>2477</v>
      </c>
      <c r="D3980" s="1">
        <f>SUBTOTAL(9,D3978:D3979)</f>
        <v>0</v>
      </c>
      <c r="F3980" s="29"/>
    </row>
    <row r="3981" hidden="1" customHeight="1" outlineLevel="2" spans="1:4">
      <c r="A3981" s="27">
        <v>45496</v>
      </c>
      <c r="B3981" s="1" t="s">
        <v>2478</v>
      </c>
      <c r="C3981" s="1" t="s">
        <v>19</v>
      </c>
      <c r="D3981" s="1">
        <v>63</v>
      </c>
    </row>
    <row r="3982" hidden="1" customHeight="1" outlineLevel="2" spans="1:4">
      <c r="A3982" s="27">
        <v>45496</v>
      </c>
      <c r="B3982" s="1" t="s">
        <v>2478</v>
      </c>
      <c r="C3982" s="1" t="s">
        <v>19</v>
      </c>
      <c r="D3982" s="1">
        <v>99</v>
      </c>
    </row>
    <row r="3983" hidden="1" customHeight="1" outlineLevel="2" spans="1:10">
      <c r="A3983" s="27">
        <v>45524</v>
      </c>
      <c r="B3983" s="1" t="s">
        <v>2478</v>
      </c>
      <c r="C3983" s="1" t="s">
        <v>19</v>
      </c>
      <c r="D3983" s="1">
        <f>E3983-F3983</f>
        <v>-92</v>
      </c>
      <c r="F3983" s="1">
        <v>92</v>
      </c>
      <c r="H3983" s="1" t="s">
        <v>14</v>
      </c>
      <c r="I3983" s="1" t="s">
        <v>21</v>
      </c>
      <c r="J3983" s="1" t="s">
        <v>16</v>
      </c>
    </row>
    <row r="3984" hidden="1" customHeight="1" outlineLevel="2" spans="1:10">
      <c r="A3984" s="27">
        <v>45524</v>
      </c>
      <c r="B3984" s="1" t="s">
        <v>2478</v>
      </c>
      <c r="C3984" s="1" t="s">
        <v>19</v>
      </c>
      <c r="D3984" s="1">
        <f>E3984-F3984</f>
        <v>-70</v>
      </c>
      <c r="F3984" s="1">
        <v>70</v>
      </c>
      <c r="H3984" s="1" t="s">
        <v>14</v>
      </c>
      <c r="I3984" s="1" t="s">
        <v>21</v>
      </c>
      <c r="J3984" s="1" t="s">
        <v>16</v>
      </c>
    </row>
    <row r="3985" customHeight="1" outlineLevel="1" collapsed="1" spans="1:4">
      <c r="A3985" s="27"/>
      <c r="B3985" s="28" t="s">
        <v>2479</v>
      </c>
      <c r="D3985" s="1">
        <f>SUBTOTAL(9,D3981:D3984)</f>
        <v>0</v>
      </c>
    </row>
    <row r="3986" hidden="1" customHeight="1" outlineLevel="2" spans="1:4">
      <c r="A3986" s="27">
        <v>45496</v>
      </c>
      <c r="B3986" s="1" t="s">
        <v>2480</v>
      </c>
      <c r="C3986" s="1" t="s">
        <v>19</v>
      </c>
      <c r="D3986" s="1">
        <v>22</v>
      </c>
    </row>
    <row r="3987" hidden="1" customHeight="1" outlineLevel="2" spans="1:4">
      <c r="A3987" s="27">
        <v>45496</v>
      </c>
      <c r="B3987" s="1" t="s">
        <v>2480</v>
      </c>
      <c r="C3987" s="1" t="s">
        <v>19</v>
      </c>
      <c r="D3987" s="1">
        <v>218</v>
      </c>
    </row>
    <row r="3988" hidden="1" customHeight="1" outlineLevel="2" spans="1:4">
      <c r="A3988" s="27">
        <v>45496</v>
      </c>
      <c r="B3988" s="1" t="s">
        <v>2480</v>
      </c>
      <c r="C3988" s="1" t="s">
        <v>19</v>
      </c>
      <c r="D3988" s="1">
        <v>20</v>
      </c>
    </row>
    <row r="3989" hidden="1" customHeight="1" outlineLevel="2" spans="1:10">
      <c r="A3989" s="27">
        <v>45502</v>
      </c>
      <c r="B3989" s="1" t="s">
        <v>2480</v>
      </c>
      <c r="C3989" s="1" t="s">
        <v>19</v>
      </c>
      <c r="D3989" s="1">
        <f>E3989-F3989</f>
        <v>-2</v>
      </c>
      <c r="F3989" s="1">
        <v>2</v>
      </c>
      <c r="H3989" s="1" t="s">
        <v>62</v>
      </c>
      <c r="I3989" s="1" t="s">
        <v>88</v>
      </c>
      <c r="J3989" s="1" t="s">
        <v>89</v>
      </c>
    </row>
    <row r="3990" hidden="1" customHeight="1" outlineLevel="2" spans="1:10">
      <c r="A3990" s="27">
        <v>45524</v>
      </c>
      <c r="B3990" s="1" t="s">
        <v>2480</v>
      </c>
      <c r="C3990" s="1" t="s">
        <v>19</v>
      </c>
      <c r="D3990" s="1">
        <f>E3990-F3990</f>
        <v>-18</v>
      </c>
      <c r="F3990" s="1">
        <v>18</v>
      </c>
      <c r="H3990" s="1" t="s">
        <v>14</v>
      </c>
      <c r="I3990" s="1" t="s">
        <v>21</v>
      </c>
      <c r="J3990" s="1" t="s">
        <v>16</v>
      </c>
    </row>
    <row r="3991" hidden="1" customHeight="1" outlineLevel="2" spans="1:10">
      <c r="A3991" s="27">
        <v>45524</v>
      </c>
      <c r="B3991" s="1" t="s">
        <v>2480</v>
      </c>
      <c r="C3991" s="1" t="s">
        <v>19</v>
      </c>
      <c r="D3991" s="1">
        <f>E3991-F3991</f>
        <v>-220</v>
      </c>
      <c r="F3991" s="1">
        <v>220</v>
      </c>
      <c r="H3991" s="1" t="s">
        <v>14</v>
      </c>
      <c r="I3991" s="1" t="s">
        <v>21</v>
      </c>
      <c r="J3991" s="1" t="s">
        <v>16</v>
      </c>
    </row>
    <row r="3992" hidden="1" customHeight="1" outlineLevel="2" spans="1:10">
      <c r="A3992" s="27">
        <v>45636</v>
      </c>
      <c r="B3992" s="1" t="s">
        <v>2480</v>
      </c>
      <c r="C3992" s="1" t="s">
        <v>19</v>
      </c>
      <c r="D3992" s="1">
        <f>E3992-F3992</f>
        <v>-20</v>
      </c>
      <c r="F3992" s="1">
        <v>20</v>
      </c>
      <c r="H3992" s="1" t="s">
        <v>62</v>
      </c>
      <c r="I3992" s="1" t="s">
        <v>92</v>
      </c>
      <c r="J3992" s="1" t="s">
        <v>89</v>
      </c>
    </row>
    <row r="3993" customHeight="1" outlineLevel="1" collapsed="1" spans="1:4">
      <c r="A3993" s="27"/>
      <c r="B3993" s="28" t="s">
        <v>2481</v>
      </c>
      <c r="D3993" s="1">
        <f>SUBTOTAL(9,D3986:D3992)</f>
        <v>0</v>
      </c>
    </row>
    <row r="3994" hidden="1" customHeight="1" outlineLevel="2" spans="1:4">
      <c r="A3994" s="27">
        <v>45496</v>
      </c>
      <c r="B3994" s="1" t="s">
        <v>2482</v>
      </c>
      <c r="C3994" s="1" t="s">
        <v>19</v>
      </c>
      <c r="D3994" s="1">
        <v>20</v>
      </c>
    </row>
    <row r="3995" hidden="1" customHeight="1" outlineLevel="2" spans="1:10">
      <c r="A3995" s="27">
        <v>45659</v>
      </c>
      <c r="B3995" s="1" t="s">
        <v>2482</v>
      </c>
      <c r="C3995" s="1" t="s">
        <v>19</v>
      </c>
      <c r="D3995" s="1">
        <f>E3995-F3995</f>
        <v>-8</v>
      </c>
      <c r="F3995" s="1">
        <v>8</v>
      </c>
      <c r="H3995" s="1" t="s">
        <v>38</v>
      </c>
      <c r="I3995" s="1" t="s">
        <v>39</v>
      </c>
      <c r="J3995" s="1" t="s">
        <v>39</v>
      </c>
    </row>
    <row r="3996" customHeight="1" outlineLevel="1" collapsed="1" spans="1:4">
      <c r="A3996" s="27"/>
      <c r="B3996" s="28" t="s">
        <v>2483</v>
      </c>
      <c r="D3996" s="1">
        <f>SUBTOTAL(9,D3994:D3995)</f>
        <v>12</v>
      </c>
    </row>
    <row r="3997" hidden="1" customHeight="1" outlineLevel="2" spans="1:4">
      <c r="A3997" s="27">
        <v>45496</v>
      </c>
      <c r="B3997" s="1" t="s">
        <v>2484</v>
      </c>
      <c r="C3997" s="1" t="s">
        <v>19</v>
      </c>
      <c r="D3997" s="1">
        <v>63</v>
      </c>
    </row>
    <row r="3998" hidden="1" customHeight="1" outlineLevel="2" spans="1:4">
      <c r="A3998" s="27">
        <v>45496</v>
      </c>
      <c r="B3998" s="1" t="s">
        <v>2484</v>
      </c>
      <c r="C3998" s="1" t="s">
        <v>19</v>
      </c>
      <c r="D3998" s="1">
        <v>14</v>
      </c>
    </row>
    <row r="3999" hidden="1" customHeight="1" outlineLevel="2" spans="1:10">
      <c r="A3999" s="27">
        <v>45524</v>
      </c>
      <c r="B3999" s="1" t="s">
        <v>2484</v>
      </c>
      <c r="C3999" s="1" t="s">
        <v>19</v>
      </c>
      <c r="D3999" s="1">
        <f>E3999-F3999</f>
        <v>-57</v>
      </c>
      <c r="F3999" s="1">
        <v>57</v>
      </c>
      <c r="H3999" s="1" t="s">
        <v>14</v>
      </c>
      <c r="I3999" s="1" t="s">
        <v>21</v>
      </c>
      <c r="J3999" s="1" t="s">
        <v>16</v>
      </c>
    </row>
    <row r="4000" hidden="1" customHeight="1" outlineLevel="2" spans="1:10">
      <c r="A4000" s="27">
        <v>45524</v>
      </c>
      <c r="B4000" s="1" t="s">
        <v>2484</v>
      </c>
      <c r="C4000" s="1" t="s">
        <v>19</v>
      </c>
      <c r="D4000" s="1">
        <f>E4000-F4000</f>
        <v>-20</v>
      </c>
      <c r="F4000" s="1">
        <v>20</v>
      </c>
      <c r="H4000" s="1" t="s">
        <v>14</v>
      </c>
      <c r="I4000" s="1" t="s">
        <v>21</v>
      </c>
      <c r="J4000" s="1" t="s">
        <v>16</v>
      </c>
    </row>
    <row r="4001" customHeight="1" outlineLevel="1" collapsed="1" spans="1:4">
      <c r="A4001" s="27"/>
      <c r="B4001" s="28" t="s">
        <v>2485</v>
      </c>
      <c r="D4001" s="1">
        <f>SUBTOTAL(9,D3997:D4000)</f>
        <v>0</v>
      </c>
    </row>
    <row r="4002" hidden="1" customHeight="1" outlineLevel="2" spans="1:4">
      <c r="A4002" s="27">
        <v>45496</v>
      </c>
      <c r="B4002" s="1" t="s">
        <v>2486</v>
      </c>
      <c r="C4002" s="1" t="s">
        <v>19</v>
      </c>
      <c r="D4002" s="1">
        <v>6</v>
      </c>
    </row>
    <row r="4003" hidden="1" customHeight="1" outlineLevel="2" spans="1:10">
      <c r="A4003" s="27">
        <v>45660</v>
      </c>
      <c r="B4003" s="1" t="s">
        <v>2486</v>
      </c>
      <c r="C4003" s="1" t="s">
        <v>19</v>
      </c>
      <c r="D4003" s="1">
        <f>E4003-F4003</f>
        <v>-6</v>
      </c>
      <c r="F4003" s="1">
        <v>6</v>
      </c>
      <c r="H4003" s="1" t="s">
        <v>38</v>
      </c>
      <c r="I4003" s="1" t="s">
        <v>39</v>
      </c>
      <c r="J4003" s="1" t="s">
        <v>39</v>
      </c>
    </row>
    <row r="4004" customHeight="1" outlineLevel="1" collapsed="1" spans="1:4">
      <c r="A4004" s="27"/>
      <c r="B4004" s="28" t="s">
        <v>2487</v>
      </c>
      <c r="D4004" s="1">
        <f>SUBTOTAL(9,D4002:D4003)</f>
        <v>0</v>
      </c>
    </row>
    <row r="4005" hidden="1" customHeight="1" outlineLevel="2" spans="1:4">
      <c r="A4005" s="27">
        <v>45496</v>
      </c>
      <c r="B4005" s="1" t="s">
        <v>2488</v>
      </c>
      <c r="C4005" s="1" t="s">
        <v>19</v>
      </c>
      <c r="D4005" s="1">
        <v>5</v>
      </c>
    </row>
    <row r="4006" hidden="1" customHeight="1" outlineLevel="2" spans="1:10">
      <c r="A4006" s="27">
        <v>45506</v>
      </c>
      <c r="B4006" s="1" t="s">
        <v>2488</v>
      </c>
      <c r="C4006" s="1" t="s">
        <v>19</v>
      </c>
      <c r="D4006" s="1">
        <f>E4006-F4006</f>
        <v>-1</v>
      </c>
      <c r="F4006" s="1">
        <v>1</v>
      </c>
      <c r="H4006" s="1" t="s">
        <v>62</v>
      </c>
      <c r="I4006" s="1" t="s">
        <v>88</v>
      </c>
      <c r="J4006" s="1" t="s">
        <v>89</v>
      </c>
    </row>
    <row r="4007" hidden="1" customHeight="1" outlineLevel="2" spans="1:10">
      <c r="A4007" s="27">
        <v>45623</v>
      </c>
      <c r="B4007" s="1" t="s">
        <v>2488</v>
      </c>
      <c r="C4007" s="1" t="s">
        <v>19</v>
      </c>
      <c r="D4007" s="1">
        <f>E4007-F4007</f>
        <v>-4</v>
      </c>
      <c r="F4007" s="1">
        <v>4</v>
      </c>
      <c r="H4007" s="1" t="s">
        <v>156</v>
      </c>
      <c r="I4007" s="1" t="s">
        <v>157</v>
      </c>
      <c r="J4007" s="1" t="s">
        <v>89</v>
      </c>
    </row>
    <row r="4008" customHeight="1" outlineLevel="1" collapsed="1" spans="1:4">
      <c r="A4008" s="27"/>
      <c r="B4008" s="28" t="s">
        <v>2489</v>
      </c>
      <c r="D4008" s="1">
        <f>SUBTOTAL(9,D4005:D4007)</f>
        <v>0</v>
      </c>
    </row>
    <row r="4009" hidden="1" customHeight="1" outlineLevel="2" spans="1:4">
      <c r="A4009" s="27">
        <v>45496</v>
      </c>
      <c r="B4009" s="1" t="s">
        <v>2490</v>
      </c>
      <c r="C4009" s="1" t="s">
        <v>19</v>
      </c>
      <c r="D4009" s="1">
        <v>15</v>
      </c>
    </row>
    <row r="4010" hidden="1" customHeight="1" outlineLevel="2" spans="1:7">
      <c r="A4010" s="27">
        <v>45496</v>
      </c>
      <c r="B4010" s="1" t="s">
        <v>2490</v>
      </c>
      <c r="C4010" s="1" t="s">
        <v>19</v>
      </c>
      <c r="D4010" s="1">
        <f>E4010-F4010</f>
        <v>3</v>
      </c>
      <c r="E4010" s="1">
        <v>3</v>
      </c>
      <c r="G4010" s="1" t="s">
        <v>61</v>
      </c>
    </row>
    <row r="4011" hidden="1" customHeight="1" outlineLevel="2" spans="1:10">
      <c r="A4011" s="27">
        <v>45500</v>
      </c>
      <c r="B4011" s="1" t="s">
        <v>2490</v>
      </c>
      <c r="C4011" s="1" t="s">
        <v>19</v>
      </c>
      <c r="D4011" s="1">
        <f>E4011-F4011</f>
        <v>-3</v>
      </c>
      <c r="F4011" s="1">
        <v>3</v>
      </c>
      <c r="H4011" s="1" t="s">
        <v>62</v>
      </c>
      <c r="I4011" s="1" t="s">
        <v>88</v>
      </c>
      <c r="J4011" s="1" t="s">
        <v>89</v>
      </c>
    </row>
    <row r="4012" hidden="1" customHeight="1" outlineLevel="2" spans="1:10">
      <c r="A4012" s="27">
        <v>45636</v>
      </c>
      <c r="B4012" s="1" t="s">
        <v>2490</v>
      </c>
      <c r="C4012" s="1" t="s">
        <v>19</v>
      </c>
      <c r="D4012" s="1">
        <f>E4012-F4012</f>
        <v>-1</v>
      </c>
      <c r="F4012" s="1">
        <v>1</v>
      </c>
      <c r="H4012" s="1" t="s">
        <v>158</v>
      </c>
      <c r="I4012" s="1" t="s">
        <v>157</v>
      </c>
      <c r="J4012" s="1" t="s">
        <v>89</v>
      </c>
    </row>
    <row r="4013" hidden="1" customHeight="1" outlineLevel="2" spans="1:10">
      <c r="A4013" s="27">
        <v>46022</v>
      </c>
      <c r="B4013" s="1" t="s">
        <v>2490</v>
      </c>
      <c r="C4013" s="1" t="s">
        <v>19</v>
      </c>
      <c r="D4013" s="1">
        <f>E4013-F4013</f>
        <v>-13</v>
      </c>
      <c r="F4013" s="1">
        <v>13</v>
      </c>
      <c r="H4013" s="1" t="s">
        <v>38</v>
      </c>
      <c r="I4013" s="1" t="s">
        <v>39</v>
      </c>
      <c r="J4013" s="1" t="s">
        <v>39</v>
      </c>
    </row>
    <row r="4014" hidden="1" customHeight="1" outlineLevel="2" spans="1:10">
      <c r="A4014" s="27">
        <v>46022</v>
      </c>
      <c r="B4014" s="1" t="s">
        <v>2490</v>
      </c>
      <c r="C4014" s="1" t="s">
        <v>19</v>
      </c>
      <c r="D4014" s="1">
        <f>E4014-F4014</f>
        <v>-1</v>
      </c>
      <c r="F4014" s="1">
        <v>1</v>
      </c>
      <c r="H4014" s="1" t="s">
        <v>38</v>
      </c>
      <c r="I4014" s="1" t="s">
        <v>39</v>
      </c>
      <c r="J4014" s="1" t="s">
        <v>39</v>
      </c>
    </row>
    <row r="4015" customHeight="1" outlineLevel="1" collapsed="1" spans="1:4">
      <c r="A4015" s="27"/>
      <c r="B4015" s="28" t="s">
        <v>2491</v>
      </c>
      <c r="D4015" s="1">
        <f>SUBTOTAL(9,D4009:D4014)</f>
        <v>0</v>
      </c>
    </row>
    <row r="4016" hidden="1" customHeight="1" outlineLevel="2" spans="1:11">
      <c r="A4016" s="27">
        <v>45490</v>
      </c>
      <c r="B4016" s="1" t="s">
        <v>2492</v>
      </c>
      <c r="C4016" s="1" t="s">
        <v>19</v>
      </c>
      <c r="D4016" s="1">
        <f>E4016-F4016</f>
        <v>40</v>
      </c>
      <c r="E4016" s="1">
        <v>40</v>
      </c>
      <c r="G4016" s="1" t="s">
        <v>20</v>
      </c>
      <c r="K4016" s="1" t="s">
        <v>53</v>
      </c>
    </row>
    <row r="4017" hidden="1" customHeight="1" outlineLevel="2" spans="1:10">
      <c r="A4017" s="27">
        <v>45493</v>
      </c>
      <c r="B4017" s="1" t="s">
        <v>2492</v>
      </c>
      <c r="C4017" s="1" t="s">
        <v>19</v>
      </c>
      <c r="D4017" s="1">
        <f>E4017-F4017</f>
        <v>-40</v>
      </c>
      <c r="F4017" s="1">
        <v>40</v>
      </c>
      <c r="H4017" s="1" t="s">
        <v>14</v>
      </c>
      <c r="I4017" s="1" t="s">
        <v>21</v>
      </c>
      <c r="J4017" s="1" t="s">
        <v>16</v>
      </c>
    </row>
    <row r="4018" customHeight="1" outlineLevel="1" collapsed="1" spans="1:4">
      <c r="A4018" s="27"/>
      <c r="B4018" s="28" t="s">
        <v>2493</v>
      </c>
      <c r="D4018" s="1">
        <f>SUBTOTAL(9,D4016:D4017)</f>
        <v>0</v>
      </c>
    </row>
    <row r="4019" hidden="1" customHeight="1" outlineLevel="2" spans="1:4">
      <c r="A4019" s="27">
        <v>45496</v>
      </c>
      <c r="B4019" s="1" t="s">
        <v>2494</v>
      </c>
      <c r="C4019" s="1" t="s">
        <v>19</v>
      </c>
      <c r="D4019" s="1">
        <v>12</v>
      </c>
    </row>
    <row r="4020" hidden="1" customHeight="1" outlineLevel="2" spans="1:10">
      <c r="A4020" s="27">
        <v>45502</v>
      </c>
      <c r="B4020" s="1" t="s">
        <v>2494</v>
      </c>
      <c r="C4020" s="1" t="s">
        <v>19</v>
      </c>
      <c r="D4020" s="1">
        <f>E4020-F4020</f>
        <v>-4</v>
      </c>
      <c r="F4020" s="1">
        <v>4</v>
      </c>
      <c r="H4020" s="1" t="s">
        <v>62</v>
      </c>
      <c r="I4020" s="1" t="s">
        <v>88</v>
      </c>
      <c r="J4020" s="1" t="s">
        <v>89</v>
      </c>
    </row>
    <row r="4021" hidden="1" customHeight="1" outlineLevel="2" spans="1:10">
      <c r="A4021" s="27">
        <v>45525</v>
      </c>
      <c r="B4021" s="1" t="s">
        <v>2494</v>
      </c>
      <c r="C4021" s="1" t="s">
        <v>19</v>
      </c>
      <c r="D4021" s="1">
        <f>E4021-F4021</f>
        <v>-8</v>
      </c>
      <c r="F4021" s="1">
        <v>8</v>
      </c>
      <c r="H4021" s="1" t="s">
        <v>14</v>
      </c>
      <c r="I4021" s="1" t="s">
        <v>21</v>
      </c>
      <c r="J4021" s="1" t="s">
        <v>16</v>
      </c>
    </row>
    <row r="4022" hidden="1" customHeight="1" outlineLevel="2" spans="1:7">
      <c r="A4022" s="27">
        <v>45535</v>
      </c>
      <c r="B4022" s="1" t="s">
        <v>2494</v>
      </c>
      <c r="C4022" s="1" t="s">
        <v>19</v>
      </c>
      <c r="D4022" s="1">
        <f>E4022-F4022</f>
        <v>2</v>
      </c>
      <c r="E4022" s="1">
        <v>2</v>
      </c>
      <c r="G4022" s="1" t="s">
        <v>20</v>
      </c>
    </row>
    <row r="4023" hidden="1" customHeight="1" outlineLevel="2" spans="1:10">
      <c r="A4023" s="27">
        <v>45537</v>
      </c>
      <c r="B4023" s="1" t="s">
        <v>2494</v>
      </c>
      <c r="C4023" s="1" t="s">
        <v>19</v>
      </c>
      <c r="D4023" s="1">
        <f>E4023-F4023</f>
        <v>-2</v>
      </c>
      <c r="F4023" s="1">
        <v>2</v>
      </c>
      <c r="H4023" s="1" t="s">
        <v>14</v>
      </c>
      <c r="I4023" s="1" t="s">
        <v>21</v>
      </c>
      <c r="J4023" s="1" t="s">
        <v>16</v>
      </c>
    </row>
    <row r="4024" customHeight="1" outlineLevel="1" collapsed="1" spans="1:4">
      <c r="A4024" s="27"/>
      <c r="B4024" s="28" t="s">
        <v>2495</v>
      </c>
      <c r="D4024" s="1">
        <f>SUBTOTAL(9,D4019:D4023)</f>
        <v>0</v>
      </c>
    </row>
    <row r="4025" hidden="1" customHeight="1" outlineLevel="2" spans="1:4">
      <c r="A4025" s="27">
        <v>45496</v>
      </c>
      <c r="B4025" s="1" t="s">
        <v>2496</v>
      </c>
      <c r="C4025" s="1" t="s">
        <v>19</v>
      </c>
      <c r="D4025" s="1">
        <v>10</v>
      </c>
    </row>
    <row r="4026" hidden="1" customHeight="1" outlineLevel="2" spans="1:4">
      <c r="A4026" s="27">
        <v>45496</v>
      </c>
      <c r="B4026" s="1" t="s">
        <v>2496</v>
      </c>
      <c r="C4026" s="1" t="s">
        <v>19</v>
      </c>
      <c r="D4026" s="1">
        <v>30</v>
      </c>
    </row>
    <row r="4027" hidden="1" customHeight="1" outlineLevel="2" spans="1:10">
      <c r="A4027" s="27">
        <v>45498</v>
      </c>
      <c r="B4027" s="1" t="s">
        <v>2496</v>
      </c>
      <c r="C4027" s="1" t="s">
        <v>19</v>
      </c>
      <c r="D4027" s="1">
        <f>E4027-F4027</f>
        <v>-10</v>
      </c>
      <c r="F4027" s="1">
        <v>10</v>
      </c>
      <c r="H4027" s="1" t="s">
        <v>62</v>
      </c>
      <c r="I4027" s="1" t="s">
        <v>88</v>
      </c>
      <c r="J4027" s="1" t="s">
        <v>89</v>
      </c>
    </row>
    <row r="4028" hidden="1" customHeight="1" outlineLevel="2" spans="1:10">
      <c r="A4028" s="27">
        <v>46022</v>
      </c>
      <c r="B4028" s="1" t="s">
        <v>2496</v>
      </c>
      <c r="C4028" s="1" t="s">
        <v>19</v>
      </c>
      <c r="D4028" s="1">
        <f>E4028-F4028</f>
        <v>-30</v>
      </c>
      <c r="F4028" s="1">
        <v>30</v>
      </c>
      <c r="H4028" s="1" t="s">
        <v>38</v>
      </c>
      <c r="I4028" s="1" t="s">
        <v>39</v>
      </c>
      <c r="J4028" s="1" t="s">
        <v>39</v>
      </c>
    </row>
    <row r="4029" customHeight="1" outlineLevel="1" collapsed="1" spans="1:4">
      <c r="A4029" s="27"/>
      <c r="B4029" s="28" t="s">
        <v>2497</v>
      </c>
      <c r="D4029" s="1">
        <f>SUBTOTAL(9,D4025:D4028)</f>
        <v>0</v>
      </c>
    </row>
    <row r="4030" hidden="1" customHeight="1" outlineLevel="2" spans="1:4">
      <c r="A4030" s="27">
        <v>45496</v>
      </c>
      <c r="B4030" s="1" t="s">
        <v>2498</v>
      </c>
      <c r="C4030" s="1" t="s">
        <v>19</v>
      </c>
      <c r="D4030" s="1">
        <v>20</v>
      </c>
    </row>
    <row r="4031" hidden="1" customHeight="1" outlineLevel="2" spans="1:4">
      <c r="A4031" s="27">
        <v>45496</v>
      </c>
      <c r="B4031" s="1" t="s">
        <v>2498</v>
      </c>
      <c r="C4031" s="1" t="s">
        <v>19</v>
      </c>
      <c r="D4031" s="1">
        <v>20</v>
      </c>
    </row>
    <row r="4032" hidden="1" customHeight="1" outlineLevel="2" spans="1:10">
      <c r="A4032" s="27">
        <v>45498</v>
      </c>
      <c r="B4032" s="1" t="s">
        <v>2498</v>
      </c>
      <c r="C4032" s="1" t="s">
        <v>19</v>
      </c>
      <c r="D4032" s="1">
        <f>E4032-F4032</f>
        <v>-10</v>
      </c>
      <c r="F4032" s="1">
        <v>10</v>
      </c>
      <c r="H4032" s="1" t="s">
        <v>62</v>
      </c>
      <c r="I4032" s="1" t="s">
        <v>88</v>
      </c>
      <c r="J4032" s="1" t="s">
        <v>89</v>
      </c>
    </row>
    <row r="4033" hidden="1" customHeight="1" outlineLevel="2" spans="1:10">
      <c r="A4033" s="27">
        <v>45525</v>
      </c>
      <c r="B4033" s="1" t="s">
        <v>2498</v>
      </c>
      <c r="C4033" s="1" t="s">
        <v>19</v>
      </c>
      <c r="D4033" s="1">
        <f>E4033-F4033</f>
        <v>-10</v>
      </c>
      <c r="F4033" s="1">
        <v>10</v>
      </c>
      <c r="H4033" s="1" t="s">
        <v>14</v>
      </c>
      <c r="I4033" s="1" t="s">
        <v>21</v>
      </c>
      <c r="J4033" s="1" t="s">
        <v>16</v>
      </c>
    </row>
    <row r="4034" hidden="1" customHeight="1" outlineLevel="2" spans="1:10">
      <c r="A4034" s="27">
        <v>46022</v>
      </c>
      <c r="B4034" s="1" t="s">
        <v>2498</v>
      </c>
      <c r="C4034" s="1" t="s">
        <v>19</v>
      </c>
      <c r="D4034" s="1">
        <f>E4034-F4034</f>
        <v>-20</v>
      </c>
      <c r="F4034" s="1">
        <v>20</v>
      </c>
      <c r="H4034" s="1" t="s">
        <v>38</v>
      </c>
      <c r="I4034" s="1" t="s">
        <v>39</v>
      </c>
      <c r="J4034" s="1" t="s">
        <v>39</v>
      </c>
    </row>
    <row r="4035" customHeight="1" outlineLevel="1" collapsed="1" spans="1:4">
      <c r="A4035" s="27"/>
      <c r="B4035" s="28" t="s">
        <v>2499</v>
      </c>
      <c r="D4035" s="1">
        <f>SUBTOTAL(9,D4030:D4034)</f>
        <v>0</v>
      </c>
    </row>
    <row r="4036" hidden="1" customHeight="1" outlineLevel="2" spans="1:4">
      <c r="A4036" s="27">
        <v>45496</v>
      </c>
      <c r="B4036" s="1" t="s">
        <v>2500</v>
      </c>
      <c r="C4036" s="1" t="s">
        <v>19</v>
      </c>
      <c r="D4036" s="1">
        <v>74</v>
      </c>
    </row>
    <row r="4037" hidden="1" customHeight="1" outlineLevel="2" spans="1:4">
      <c r="A4037" s="27">
        <v>45496</v>
      </c>
      <c r="B4037" s="1" t="s">
        <v>2500</v>
      </c>
      <c r="C4037" s="1" t="s">
        <v>19</v>
      </c>
      <c r="D4037" s="1">
        <v>121</v>
      </c>
    </row>
    <row r="4038" hidden="1" customHeight="1" outlineLevel="2" spans="1:10">
      <c r="A4038" s="27">
        <v>45484</v>
      </c>
      <c r="B4038" s="1" t="s">
        <v>2500</v>
      </c>
      <c r="C4038" s="1" t="s">
        <v>19</v>
      </c>
      <c r="D4038" s="1">
        <f t="shared" ref="D4038:D4043" si="56">E4038-F4038</f>
        <v>-50</v>
      </c>
      <c r="F4038" s="1">
        <v>50</v>
      </c>
      <c r="H4038" s="1" t="s">
        <v>62</v>
      </c>
      <c r="I4038" s="1" t="s">
        <v>88</v>
      </c>
      <c r="J4038" s="1" t="s">
        <v>89</v>
      </c>
    </row>
    <row r="4039" hidden="1" customHeight="1" outlineLevel="2" spans="1:10">
      <c r="A4039" s="27">
        <v>45524</v>
      </c>
      <c r="B4039" s="1" t="s">
        <v>2500</v>
      </c>
      <c r="C4039" s="1" t="s">
        <v>19</v>
      </c>
      <c r="D4039" s="1">
        <f t="shared" si="56"/>
        <v>-75</v>
      </c>
      <c r="F4039" s="1">
        <v>75</v>
      </c>
      <c r="H4039" s="1" t="s">
        <v>14</v>
      </c>
      <c r="I4039" s="1" t="s">
        <v>21</v>
      </c>
      <c r="J4039" s="1" t="s">
        <v>16</v>
      </c>
    </row>
    <row r="4040" hidden="1" customHeight="1" outlineLevel="2" spans="1:10">
      <c r="A4040" s="27">
        <v>45555</v>
      </c>
      <c r="B4040" s="1" t="s">
        <v>2500</v>
      </c>
      <c r="C4040" s="1" t="s">
        <v>19</v>
      </c>
      <c r="D4040" s="1">
        <f t="shared" si="56"/>
        <v>-50</v>
      </c>
      <c r="F4040" s="1">
        <v>50</v>
      </c>
      <c r="H4040" s="1" t="s">
        <v>62</v>
      </c>
      <c r="I4040" s="1" t="s">
        <v>88</v>
      </c>
      <c r="J4040" s="1" t="s">
        <v>89</v>
      </c>
    </row>
    <row r="4041" hidden="1" customHeight="1" outlineLevel="2" spans="1:7">
      <c r="A4041" s="27">
        <v>45539</v>
      </c>
      <c r="B4041" s="1" t="s">
        <v>2500</v>
      </c>
      <c r="C4041" s="1" t="s">
        <v>19</v>
      </c>
      <c r="D4041" s="1">
        <f t="shared" si="56"/>
        <v>455</v>
      </c>
      <c r="E4041" s="1">
        <v>455</v>
      </c>
      <c r="G4041" s="1" t="s">
        <v>869</v>
      </c>
    </row>
    <row r="4042" hidden="1" customHeight="1" outlineLevel="2" spans="1:10">
      <c r="A4042" s="27">
        <v>45558</v>
      </c>
      <c r="B4042" s="1" t="s">
        <v>2500</v>
      </c>
      <c r="C4042" s="1" t="s">
        <v>19</v>
      </c>
      <c r="D4042" s="1">
        <f t="shared" si="56"/>
        <v>-455</v>
      </c>
      <c r="F4042" s="1">
        <v>455</v>
      </c>
      <c r="H4042" s="1" t="s">
        <v>14</v>
      </c>
      <c r="I4042" s="1" t="s">
        <v>21</v>
      </c>
      <c r="J4042" s="1" t="s">
        <v>16</v>
      </c>
    </row>
    <row r="4043" hidden="1" customHeight="1" outlineLevel="2" spans="1:10">
      <c r="A4043" s="27">
        <v>45580</v>
      </c>
      <c r="B4043" s="1" t="s">
        <v>2500</v>
      </c>
      <c r="C4043" s="1" t="s">
        <v>19</v>
      </c>
      <c r="D4043" s="1">
        <f t="shared" si="56"/>
        <v>-20</v>
      </c>
      <c r="F4043" s="1">
        <v>20</v>
      </c>
      <c r="H4043" s="1" t="s">
        <v>62</v>
      </c>
      <c r="I4043" s="1" t="s">
        <v>88</v>
      </c>
      <c r="J4043" s="1" t="s">
        <v>89</v>
      </c>
    </row>
    <row r="4044" customHeight="1" outlineLevel="1" collapsed="1" spans="1:4">
      <c r="A4044" s="27"/>
      <c r="B4044" s="28" t="s">
        <v>2501</v>
      </c>
      <c r="D4044" s="1">
        <f>SUBTOTAL(9,D4036:D4043)</f>
        <v>0</v>
      </c>
    </row>
    <row r="4045" hidden="1" customHeight="1" outlineLevel="2" spans="1:7">
      <c r="A4045" s="27">
        <v>45520</v>
      </c>
      <c r="B4045" s="1" t="s">
        <v>2502</v>
      </c>
      <c r="C4045" s="1" t="s">
        <v>1516</v>
      </c>
      <c r="D4045" s="1">
        <f>E4045-F4045</f>
        <v>4</v>
      </c>
      <c r="E4045" s="1">
        <v>4</v>
      </c>
      <c r="G4045" s="1" t="s">
        <v>13</v>
      </c>
    </row>
    <row r="4046" hidden="1" customHeight="1" outlineLevel="2" spans="1:7">
      <c r="A4046" s="27">
        <v>45520</v>
      </c>
      <c r="B4046" s="1" t="s">
        <v>2502</v>
      </c>
      <c r="C4046" s="1" t="s">
        <v>1516</v>
      </c>
      <c r="D4046" s="1">
        <f>E4046-F4046</f>
        <v>1</v>
      </c>
      <c r="E4046" s="1">
        <v>1</v>
      </c>
      <c r="G4046" s="1" t="s">
        <v>13</v>
      </c>
    </row>
    <row r="4047" hidden="1" customHeight="1" outlineLevel="2" spans="1:10">
      <c r="A4047" s="27">
        <v>45524</v>
      </c>
      <c r="B4047" s="1" t="s">
        <v>2502</v>
      </c>
      <c r="C4047" s="1" t="s">
        <v>1516</v>
      </c>
      <c r="D4047" s="1">
        <f>E4047-F4047</f>
        <v>-4</v>
      </c>
      <c r="F4047" s="1">
        <v>4</v>
      </c>
      <c r="H4047" s="1" t="s">
        <v>14</v>
      </c>
      <c r="I4047" s="1" t="s">
        <v>21</v>
      </c>
      <c r="J4047" s="1" t="s">
        <v>16</v>
      </c>
    </row>
    <row r="4048" hidden="1" customHeight="1" outlineLevel="2" spans="1:10">
      <c r="A4048" s="27">
        <v>45524</v>
      </c>
      <c r="B4048" s="1" t="s">
        <v>2502</v>
      </c>
      <c r="C4048" s="1" t="s">
        <v>1516</v>
      </c>
      <c r="D4048" s="1">
        <f>E4048-F4048</f>
        <v>-1</v>
      </c>
      <c r="F4048" s="1">
        <v>1</v>
      </c>
      <c r="H4048" s="1" t="s">
        <v>14</v>
      </c>
      <c r="I4048" s="1" t="s">
        <v>21</v>
      </c>
      <c r="J4048" s="1" t="s">
        <v>16</v>
      </c>
    </row>
    <row r="4049" customHeight="1" outlineLevel="1" collapsed="1" spans="1:4">
      <c r="A4049" s="27"/>
      <c r="B4049" s="28" t="s">
        <v>2503</v>
      </c>
      <c r="D4049" s="1">
        <f>SUBTOTAL(9,D4045:D4048)</f>
        <v>0</v>
      </c>
    </row>
    <row r="4050" hidden="1" customHeight="1" outlineLevel="2" spans="1:11">
      <c r="A4050" s="27">
        <v>45490</v>
      </c>
      <c r="B4050" s="1" t="s">
        <v>2504</v>
      </c>
      <c r="C4050" s="1" t="s">
        <v>552</v>
      </c>
      <c r="D4050" s="1">
        <f>E4050-F4050</f>
        <v>300</v>
      </c>
      <c r="E4050" s="1">
        <v>300</v>
      </c>
      <c r="G4050" s="1" t="s">
        <v>20</v>
      </c>
      <c r="K4050" s="1" t="s">
        <v>53</v>
      </c>
    </row>
    <row r="4051" hidden="1" customHeight="1" outlineLevel="2" spans="1:10">
      <c r="A4051" s="27">
        <v>45493</v>
      </c>
      <c r="B4051" s="1" t="s">
        <v>2504</v>
      </c>
      <c r="C4051" s="1" t="s">
        <v>552</v>
      </c>
      <c r="D4051" s="1">
        <f>E4051-F4051</f>
        <v>-300</v>
      </c>
      <c r="F4051" s="1">
        <v>300</v>
      </c>
      <c r="H4051" s="1" t="s">
        <v>14</v>
      </c>
      <c r="I4051" s="1" t="s">
        <v>21</v>
      </c>
      <c r="J4051" s="1" t="s">
        <v>16</v>
      </c>
    </row>
    <row r="4052" customHeight="1" outlineLevel="1" collapsed="1" spans="1:4">
      <c r="A4052" s="27"/>
      <c r="B4052" s="28" t="s">
        <v>2505</v>
      </c>
      <c r="D4052" s="1">
        <f>SUBTOTAL(9,D4050:D4051)</f>
        <v>0</v>
      </c>
    </row>
    <row r="4053" hidden="1" customHeight="1" outlineLevel="2" spans="1:7">
      <c r="A4053" s="27">
        <v>45509</v>
      </c>
      <c r="B4053" s="1" t="s">
        <v>2506</v>
      </c>
      <c r="C4053" s="1" t="s">
        <v>19</v>
      </c>
      <c r="D4053" s="1">
        <f>E4053-F4053</f>
        <v>3</v>
      </c>
      <c r="E4053" s="1">
        <v>3</v>
      </c>
      <c r="G4053" s="1" t="s">
        <v>61</v>
      </c>
    </row>
    <row r="4054" customHeight="1" outlineLevel="1" collapsed="1" spans="1:4">
      <c r="A4054" s="27"/>
      <c r="B4054" s="28" t="s">
        <v>2507</v>
      </c>
      <c r="D4054" s="1">
        <f>SUBTOTAL(9,D4053)</f>
        <v>3</v>
      </c>
    </row>
    <row r="4055" hidden="1" customHeight="1" outlineLevel="2" spans="1:4">
      <c r="A4055" s="27">
        <v>45496</v>
      </c>
      <c r="B4055" s="1" t="s">
        <v>2508</v>
      </c>
      <c r="C4055" s="1" t="s">
        <v>19</v>
      </c>
      <c r="D4055" s="1">
        <v>16</v>
      </c>
    </row>
    <row r="4056" customHeight="1" outlineLevel="1" collapsed="1" spans="1:4">
      <c r="A4056" s="27"/>
      <c r="B4056" s="28" t="s">
        <v>2509</v>
      </c>
      <c r="D4056" s="1">
        <f>SUBTOTAL(9,D4055)</f>
        <v>16</v>
      </c>
    </row>
    <row r="4057" hidden="1" customHeight="1" outlineLevel="2" spans="1:7">
      <c r="A4057" s="27">
        <v>45511</v>
      </c>
      <c r="B4057" s="1" t="s">
        <v>2510</v>
      </c>
      <c r="C4057" s="1" t="s">
        <v>19</v>
      </c>
      <c r="D4057" s="1">
        <f>E4057-F4057</f>
        <v>70</v>
      </c>
      <c r="E4057" s="1">
        <v>70</v>
      </c>
      <c r="G4057" s="1" t="s">
        <v>61</v>
      </c>
    </row>
    <row r="4058" hidden="1" customHeight="1" outlineLevel="2" spans="1:10">
      <c r="A4058" s="27">
        <v>45512</v>
      </c>
      <c r="B4058" s="1" t="s">
        <v>2510</v>
      </c>
      <c r="C4058" s="1" t="s">
        <v>19</v>
      </c>
      <c r="D4058" s="1">
        <f>E4058-F4058</f>
        <v>-70</v>
      </c>
      <c r="F4058" s="1">
        <v>70</v>
      </c>
      <c r="H4058" s="1" t="s">
        <v>62</v>
      </c>
      <c r="I4058" s="1" t="s">
        <v>88</v>
      </c>
      <c r="J4058" s="1" t="s">
        <v>89</v>
      </c>
    </row>
    <row r="4059" customHeight="1" outlineLevel="1" collapsed="1" spans="1:4">
      <c r="A4059" s="27"/>
      <c r="B4059" s="28" t="s">
        <v>2511</v>
      </c>
      <c r="D4059" s="1">
        <f>SUBTOTAL(9,D4057:D4058)</f>
        <v>0</v>
      </c>
    </row>
    <row r="4060" hidden="1" customHeight="1" outlineLevel="2" spans="1:10">
      <c r="A4060" s="27">
        <v>45505</v>
      </c>
      <c r="B4060" s="1" t="s">
        <v>2512</v>
      </c>
      <c r="C4060" s="1" t="s">
        <v>19</v>
      </c>
      <c r="D4060" s="1">
        <f>E4060-F4060</f>
        <v>-20</v>
      </c>
      <c r="F4060" s="1">
        <v>20</v>
      </c>
      <c r="H4060" s="1" t="s">
        <v>62</v>
      </c>
      <c r="I4060" s="1" t="s">
        <v>88</v>
      </c>
      <c r="J4060" s="1" t="s">
        <v>89</v>
      </c>
    </row>
    <row r="4061" hidden="1" customHeight="1" outlineLevel="2" spans="1:7">
      <c r="A4061" s="27">
        <v>45505</v>
      </c>
      <c r="B4061" s="1" t="s">
        <v>2512</v>
      </c>
      <c r="C4061" s="1" t="s">
        <v>19</v>
      </c>
      <c r="D4061" s="1">
        <f>E4061-F4061</f>
        <v>20</v>
      </c>
      <c r="E4061" s="1">
        <v>20</v>
      </c>
      <c r="G4061" s="1" t="s">
        <v>61</v>
      </c>
    </row>
    <row r="4062" customHeight="1" outlineLevel="1" collapsed="1" spans="1:4">
      <c r="A4062" s="27"/>
      <c r="B4062" s="28" t="s">
        <v>2513</v>
      </c>
      <c r="D4062" s="1">
        <f>SUBTOTAL(9,D4060:D4061)</f>
        <v>0</v>
      </c>
    </row>
    <row r="4063" hidden="1" customHeight="1" outlineLevel="2" spans="1:10">
      <c r="A4063" s="27">
        <v>45505</v>
      </c>
      <c r="B4063" s="1" t="s">
        <v>2514</v>
      </c>
      <c r="C4063" s="1" t="s">
        <v>19</v>
      </c>
      <c r="D4063" s="1">
        <f>E4063-F4063</f>
        <v>-10</v>
      </c>
      <c r="F4063" s="1">
        <v>10</v>
      </c>
      <c r="H4063" s="1" t="s">
        <v>62</v>
      </c>
      <c r="I4063" s="1" t="s">
        <v>88</v>
      </c>
      <c r="J4063" s="1" t="s">
        <v>89</v>
      </c>
    </row>
    <row r="4064" hidden="1" customHeight="1" outlineLevel="2" spans="1:7">
      <c r="A4064" s="27">
        <v>45505</v>
      </c>
      <c r="B4064" s="1" t="s">
        <v>2514</v>
      </c>
      <c r="C4064" s="1" t="s">
        <v>19</v>
      </c>
      <c r="D4064" s="1">
        <f>E4064-F4064</f>
        <v>10</v>
      </c>
      <c r="E4064" s="1">
        <v>10</v>
      </c>
      <c r="G4064" s="1" t="s">
        <v>61</v>
      </c>
    </row>
    <row r="4065" customHeight="1" outlineLevel="1" collapsed="1" spans="1:4">
      <c r="A4065" s="27"/>
      <c r="B4065" s="28" t="s">
        <v>2515</v>
      </c>
      <c r="D4065" s="1">
        <f>SUBTOTAL(9,D4063:D4064)</f>
        <v>0</v>
      </c>
    </row>
    <row r="4066" hidden="1" customHeight="1" outlineLevel="2" spans="1:10">
      <c r="A4066" s="27">
        <v>45505</v>
      </c>
      <c r="B4066" s="1" t="s">
        <v>2516</v>
      </c>
      <c r="C4066" s="1" t="s">
        <v>19</v>
      </c>
      <c r="D4066" s="1">
        <f>E4066-F4066</f>
        <v>-10</v>
      </c>
      <c r="F4066" s="1">
        <v>10</v>
      </c>
      <c r="H4066" s="1" t="s">
        <v>62</v>
      </c>
      <c r="I4066" s="1" t="s">
        <v>88</v>
      </c>
      <c r="J4066" s="1" t="s">
        <v>89</v>
      </c>
    </row>
    <row r="4067" hidden="1" customHeight="1" outlineLevel="2" spans="1:7">
      <c r="A4067" s="27">
        <v>45505</v>
      </c>
      <c r="B4067" s="1" t="s">
        <v>2516</v>
      </c>
      <c r="C4067" s="1" t="s">
        <v>19</v>
      </c>
      <c r="D4067" s="1">
        <f>E4067-F4067</f>
        <v>10</v>
      </c>
      <c r="E4067" s="1">
        <v>10</v>
      </c>
      <c r="G4067" s="1" t="s">
        <v>61</v>
      </c>
    </row>
    <row r="4068" customHeight="1" outlineLevel="1" collapsed="1" spans="1:4">
      <c r="A4068" s="27"/>
      <c r="B4068" s="28" t="s">
        <v>2517</v>
      </c>
      <c r="D4068" s="1">
        <f>SUBTOTAL(9,D4066:D4067)</f>
        <v>0</v>
      </c>
    </row>
    <row r="4069" hidden="1" customHeight="1" outlineLevel="2" spans="1:4">
      <c r="A4069" s="27">
        <v>45496</v>
      </c>
      <c r="B4069" s="1" t="s">
        <v>2518</v>
      </c>
      <c r="C4069" s="1" t="s">
        <v>19</v>
      </c>
      <c r="D4069" s="1">
        <v>10</v>
      </c>
    </row>
    <row r="4070" hidden="1" customHeight="1" outlineLevel="2" spans="1:10">
      <c r="A4070" s="27">
        <v>45534</v>
      </c>
      <c r="B4070" s="1" t="s">
        <v>2518</v>
      </c>
      <c r="C4070" s="1" t="s">
        <v>12</v>
      </c>
      <c r="D4070" s="1">
        <f>E4070-F4070</f>
        <v>-10</v>
      </c>
      <c r="F4070" s="1">
        <v>10</v>
      </c>
      <c r="H4070" s="1" t="s">
        <v>732</v>
      </c>
      <c r="I4070" s="1" t="s">
        <v>154</v>
      </c>
      <c r="J4070" s="1" t="s">
        <v>740</v>
      </c>
    </row>
    <row r="4071" customHeight="1" outlineLevel="1" collapsed="1" spans="1:4">
      <c r="A4071" s="27"/>
      <c r="B4071" s="28" t="s">
        <v>2519</v>
      </c>
      <c r="D4071" s="1">
        <f>SUBTOTAL(9,D4069:D4070)</f>
        <v>0</v>
      </c>
    </row>
    <row r="4072" hidden="1" customHeight="1" outlineLevel="2" spans="1:4">
      <c r="A4072" s="27">
        <v>45496</v>
      </c>
      <c r="B4072" s="1" t="s">
        <v>2520</v>
      </c>
      <c r="C4072" s="1" t="s">
        <v>19</v>
      </c>
      <c r="D4072" s="1">
        <v>2</v>
      </c>
    </row>
    <row r="4073" hidden="1" customHeight="1" outlineLevel="2" spans="1:4">
      <c r="A4073" s="27">
        <v>45496</v>
      </c>
      <c r="B4073" s="1" t="s">
        <v>2520</v>
      </c>
      <c r="C4073" s="1" t="s">
        <v>19</v>
      </c>
      <c r="D4073" s="1">
        <v>5</v>
      </c>
    </row>
    <row r="4074" hidden="1" customHeight="1" outlineLevel="2" spans="1:10">
      <c r="A4074" s="27">
        <v>45490</v>
      </c>
      <c r="B4074" s="1" t="s">
        <v>2520</v>
      </c>
      <c r="C4074" s="1" t="s">
        <v>19</v>
      </c>
      <c r="D4074" s="1">
        <f>E4074-F4074</f>
        <v>-2</v>
      </c>
      <c r="F4074" s="1">
        <v>2</v>
      </c>
      <c r="H4074" s="1" t="s">
        <v>62</v>
      </c>
      <c r="I4074" s="1" t="s">
        <v>88</v>
      </c>
      <c r="J4074" s="1" t="s">
        <v>890</v>
      </c>
    </row>
    <row r="4075" hidden="1" customHeight="1" outlineLevel="2" spans="1:10">
      <c r="A4075" s="27">
        <v>45659</v>
      </c>
      <c r="B4075" s="1" t="s">
        <v>2520</v>
      </c>
      <c r="C4075" s="1" t="s">
        <v>19</v>
      </c>
      <c r="D4075" s="1">
        <f>E4075-F4075</f>
        <v>-5</v>
      </c>
      <c r="F4075" s="1">
        <v>5</v>
      </c>
      <c r="H4075" s="1" t="s">
        <v>38</v>
      </c>
      <c r="I4075" s="1" t="s">
        <v>39</v>
      </c>
      <c r="J4075" s="1" t="s">
        <v>39</v>
      </c>
    </row>
    <row r="4076" customHeight="1" outlineLevel="1" collapsed="1" spans="1:4">
      <c r="A4076" s="27"/>
      <c r="B4076" s="28" t="s">
        <v>2521</v>
      </c>
      <c r="D4076" s="1">
        <f>SUBTOTAL(9,D4072:D4075)</f>
        <v>0</v>
      </c>
    </row>
    <row r="4077" hidden="1" customHeight="1" outlineLevel="2" spans="1:4">
      <c r="A4077" s="27">
        <v>45496</v>
      </c>
      <c r="B4077" s="1" t="s">
        <v>2522</v>
      </c>
      <c r="C4077" s="1" t="s">
        <v>19</v>
      </c>
      <c r="D4077" s="1">
        <v>15</v>
      </c>
    </row>
    <row r="4078" hidden="1" customHeight="1" outlineLevel="2" spans="1:7">
      <c r="A4078" s="27">
        <v>45510</v>
      </c>
      <c r="B4078" s="1" t="s">
        <v>2522</v>
      </c>
      <c r="C4078" s="1" t="s">
        <v>19</v>
      </c>
      <c r="D4078" s="1">
        <f>E4078-F4078</f>
        <v>6</v>
      </c>
      <c r="E4078" s="1">
        <v>6</v>
      </c>
      <c r="G4078" s="1" t="s">
        <v>869</v>
      </c>
    </row>
    <row r="4079" hidden="1" customHeight="1" outlineLevel="2" spans="1:10">
      <c r="A4079" s="27">
        <v>45514</v>
      </c>
      <c r="B4079" s="1" t="s">
        <v>2522</v>
      </c>
      <c r="C4079" s="1" t="s">
        <v>19</v>
      </c>
      <c r="D4079" s="1">
        <f>E4079-F4079</f>
        <v>-6</v>
      </c>
      <c r="F4079" s="1">
        <v>6</v>
      </c>
      <c r="H4079" s="1" t="s">
        <v>62</v>
      </c>
      <c r="I4079" s="1" t="s">
        <v>88</v>
      </c>
      <c r="J4079" s="1" t="s">
        <v>89</v>
      </c>
    </row>
    <row r="4080" hidden="1" customHeight="1" outlineLevel="2" spans="1:10">
      <c r="A4080" s="27">
        <v>45524</v>
      </c>
      <c r="B4080" s="1" t="s">
        <v>2522</v>
      </c>
      <c r="C4080" s="1" t="s">
        <v>19</v>
      </c>
      <c r="D4080" s="1">
        <f>E4080-F4080</f>
        <v>-2</v>
      </c>
      <c r="F4080" s="1">
        <v>2</v>
      </c>
      <c r="H4080" s="1" t="s">
        <v>14</v>
      </c>
      <c r="I4080" s="1" t="s">
        <v>21</v>
      </c>
      <c r="J4080" s="1" t="s">
        <v>16</v>
      </c>
    </row>
    <row r="4081" hidden="1" customHeight="1" outlineLevel="2" spans="1:10">
      <c r="A4081" s="27">
        <v>45524</v>
      </c>
      <c r="B4081" s="1" t="s">
        <v>2522</v>
      </c>
      <c r="C4081" s="1" t="s">
        <v>19</v>
      </c>
      <c r="D4081" s="1">
        <f>E4081-F4081</f>
        <v>-2</v>
      </c>
      <c r="F4081" s="1">
        <v>2</v>
      </c>
      <c r="H4081" s="1" t="s">
        <v>14</v>
      </c>
      <c r="I4081" s="1" t="s">
        <v>21</v>
      </c>
      <c r="J4081" s="1" t="s">
        <v>16</v>
      </c>
    </row>
    <row r="4082" customHeight="1" outlineLevel="1" collapsed="1" spans="1:4">
      <c r="A4082" s="27"/>
      <c r="B4082" s="28" t="s">
        <v>2523</v>
      </c>
      <c r="D4082" s="1">
        <f>SUBTOTAL(9,D4077:D4081)</f>
        <v>11</v>
      </c>
    </row>
    <row r="4083" hidden="1" customHeight="1" outlineLevel="2" spans="1:4">
      <c r="A4083" s="27">
        <v>45496</v>
      </c>
      <c r="B4083" s="1" t="s">
        <v>2524</v>
      </c>
      <c r="C4083" s="1" t="s">
        <v>19</v>
      </c>
      <c r="D4083" s="1">
        <v>1</v>
      </c>
    </row>
    <row r="4084" hidden="1" customHeight="1" outlineLevel="2" spans="1:4">
      <c r="A4084" s="27">
        <v>45496</v>
      </c>
      <c r="B4084" s="1" t="s">
        <v>2524</v>
      </c>
      <c r="C4084" s="1" t="s">
        <v>19</v>
      </c>
      <c r="D4084" s="1">
        <v>1</v>
      </c>
    </row>
    <row r="4085" hidden="1" customHeight="1" outlineLevel="2" spans="1:10">
      <c r="A4085" s="27">
        <v>45524</v>
      </c>
      <c r="B4085" s="1" t="s">
        <v>2524</v>
      </c>
      <c r="C4085" s="1" t="s">
        <v>19</v>
      </c>
      <c r="D4085" s="1">
        <f>E4085-F4085</f>
        <v>-1</v>
      </c>
      <c r="F4085" s="1">
        <v>1</v>
      </c>
      <c r="H4085" s="1" t="s">
        <v>14</v>
      </c>
      <c r="I4085" s="1" t="s">
        <v>21</v>
      </c>
      <c r="J4085" s="1" t="s">
        <v>16</v>
      </c>
    </row>
    <row r="4086" hidden="1" customHeight="1" outlineLevel="2" spans="1:7">
      <c r="A4086" s="27">
        <v>45539</v>
      </c>
      <c r="B4086" s="1" t="s">
        <v>2524</v>
      </c>
      <c r="C4086" s="1" t="s">
        <v>19</v>
      </c>
      <c r="D4086" s="1">
        <f>E4086-F4086</f>
        <v>2</v>
      </c>
      <c r="E4086" s="1">
        <v>2</v>
      </c>
      <c r="G4086" s="1" t="s">
        <v>869</v>
      </c>
    </row>
    <row r="4087" hidden="1" customHeight="1" outlineLevel="2" spans="1:10">
      <c r="A4087" s="27">
        <v>45558</v>
      </c>
      <c r="B4087" s="1" t="s">
        <v>2524</v>
      </c>
      <c r="C4087" s="1" t="s">
        <v>19</v>
      </c>
      <c r="D4087" s="1">
        <f>E4087-F4087</f>
        <v>-2</v>
      </c>
      <c r="F4087" s="1">
        <v>2</v>
      </c>
      <c r="H4087" s="1" t="s">
        <v>14</v>
      </c>
      <c r="I4087" s="1" t="s">
        <v>21</v>
      </c>
      <c r="J4087" s="1" t="s">
        <v>16</v>
      </c>
    </row>
    <row r="4088" hidden="1" customHeight="1" outlineLevel="2" spans="1:10">
      <c r="A4088" s="27">
        <v>45659</v>
      </c>
      <c r="B4088" s="1" t="s">
        <v>2524</v>
      </c>
      <c r="C4088" s="1" t="s">
        <v>19</v>
      </c>
      <c r="D4088" s="1">
        <f>E4088-F4088</f>
        <v>-1</v>
      </c>
      <c r="F4088" s="1">
        <v>1</v>
      </c>
      <c r="H4088" s="1" t="s">
        <v>38</v>
      </c>
      <c r="I4088" s="1" t="s">
        <v>39</v>
      </c>
      <c r="J4088" s="1" t="s">
        <v>39</v>
      </c>
    </row>
    <row r="4089" customHeight="1" outlineLevel="1" collapsed="1" spans="1:4">
      <c r="A4089" s="27"/>
      <c r="B4089" s="28" t="s">
        <v>2525</v>
      </c>
      <c r="D4089" s="1">
        <f>SUBTOTAL(9,D4083:D4088)</f>
        <v>0</v>
      </c>
    </row>
    <row r="4090" hidden="1" customHeight="1" outlineLevel="2" spans="1:7">
      <c r="A4090" s="27">
        <v>45574</v>
      </c>
      <c r="B4090" s="1" t="s">
        <v>2526</v>
      </c>
      <c r="C4090" s="1" t="s">
        <v>19</v>
      </c>
      <c r="D4090" s="1">
        <f>E4090-F4090</f>
        <v>2</v>
      </c>
      <c r="E4090" s="1">
        <v>2</v>
      </c>
      <c r="G4090" s="1" t="s">
        <v>61</v>
      </c>
    </row>
    <row r="4091" hidden="1" customHeight="1" outlineLevel="2" spans="1:10">
      <c r="A4091" s="27">
        <v>45574</v>
      </c>
      <c r="B4091" s="1" t="s">
        <v>2526</v>
      </c>
      <c r="C4091" s="1" t="s">
        <v>19</v>
      </c>
      <c r="D4091" s="1">
        <f>E4091-F4091</f>
        <v>-1</v>
      </c>
      <c r="F4091" s="1">
        <v>1</v>
      </c>
      <c r="H4091" s="1" t="s">
        <v>14</v>
      </c>
      <c r="I4091" s="1" t="s">
        <v>14</v>
      </c>
      <c r="J4091" s="1" t="s">
        <v>1642</v>
      </c>
    </row>
    <row r="4092" customHeight="1" outlineLevel="1" collapsed="1" spans="1:4">
      <c r="A4092" s="27"/>
      <c r="B4092" s="28" t="s">
        <v>2527</v>
      </c>
      <c r="D4092" s="1">
        <f>SUBTOTAL(9,D4090:D4091)</f>
        <v>1</v>
      </c>
    </row>
    <row r="4093" hidden="1" customHeight="1" outlineLevel="2" spans="1:7">
      <c r="A4093" s="27">
        <v>45519</v>
      </c>
      <c r="B4093" s="1" t="s">
        <v>2528</v>
      </c>
      <c r="C4093" s="1" t="s">
        <v>19</v>
      </c>
      <c r="D4093" s="1">
        <f>E4093-F4093</f>
        <v>2</v>
      </c>
      <c r="E4093" s="1">
        <v>2</v>
      </c>
      <c r="G4093" s="1" t="s">
        <v>61</v>
      </c>
    </row>
    <row r="4094" hidden="1" customHeight="1" outlineLevel="2" spans="1:10">
      <c r="A4094" s="27">
        <v>45525</v>
      </c>
      <c r="B4094" s="1" t="s">
        <v>2528</v>
      </c>
      <c r="C4094" s="1" t="s">
        <v>19</v>
      </c>
      <c r="D4094" s="1">
        <f>E4094-F4094</f>
        <v>-2</v>
      </c>
      <c r="F4094" s="1">
        <v>2</v>
      </c>
      <c r="H4094" s="1" t="s">
        <v>62</v>
      </c>
      <c r="I4094" s="1" t="s">
        <v>63</v>
      </c>
      <c r="J4094" s="1" t="s">
        <v>64</v>
      </c>
    </row>
    <row r="4095" customHeight="1" outlineLevel="1" collapsed="1" spans="1:4">
      <c r="A4095" s="27"/>
      <c r="B4095" s="28" t="s">
        <v>2529</v>
      </c>
      <c r="D4095" s="1">
        <f>SUBTOTAL(9,D4093:D4094)</f>
        <v>0</v>
      </c>
    </row>
    <row r="4096" hidden="1" customHeight="1" outlineLevel="2" spans="1:11">
      <c r="A4096" s="27">
        <v>45490</v>
      </c>
      <c r="B4096" s="1" t="s">
        <v>2530</v>
      </c>
      <c r="C4096" s="1" t="s">
        <v>19</v>
      </c>
      <c r="D4096" s="1">
        <f>E4096-F4096</f>
        <v>6</v>
      </c>
      <c r="E4096" s="1">
        <v>6</v>
      </c>
      <c r="G4096" s="1" t="s">
        <v>20</v>
      </c>
      <c r="K4096" s="1" t="s">
        <v>53</v>
      </c>
    </row>
    <row r="4097" hidden="1" customHeight="1" outlineLevel="2" spans="1:10">
      <c r="A4097" s="27">
        <v>45493</v>
      </c>
      <c r="B4097" s="1" t="s">
        <v>2530</v>
      </c>
      <c r="C4097" s="1" t="s">
        <v>19</v>
      </c>
      <c r="D4097" s="1">
        <f>E4097-F4097</f>
        <v>-6</v>
      </c>
      <c r="F4097" s="1">
        <v>6</v>
      </c>
      <c r="H4097" s="1" t="s">
        <v>14</v>
      </c>
      <c r="I4097" s="1" t="s">
        <v>21</v>
      </c>
      <c r="J4097" s="1" t="s">
        <v>16</v>
      </c>
    </row>
    <row r="4098" customHeight="1" outlineLevel="1" collapsed="1" spans="1:4">
      <c r="A4098" s="27"/>
      <c r="B4098" s="28" t="s">
        <v>2531</v>
      </c>
      <c r="D4098" s="1">
        <f>SUBTOTAL(9,D4096:D4097)</f>
        <v>0</v>
      </c>
    </row>
    <row r="4099" hidden="1" customHeight="1" outlineLevel="2" spans="1:7">
      <c r="A4099" s="27">
        <v>45499</v>
      </c>
      <c r="B4099" s="1" t="s">
        <v>2532</v>
      </c>
      <c r="C4099" s="1" t="s">
        <v>19</v>
      </c>
      <c r="D4099" s="1">
        <f>E4099-F4099</f>
        <v>15</v>
      </c>
      <c r="E4099" s="1">
        <v>15</v>
      </c>
      <c r="G4099" s="1" t="s">
        <v>61</v>
      </c>
    </row>
    <row r="4100" hidden="1" customHeight="1" outlineLevel="2" spans="1:10">
      <c r="A4100" s="27">
        <v>45509</v>
      </c>
      <c r="B4100" s="1" t="s">
        <v>2532</v>
      </c>
      <c r="C4100" s="1" t="s">
        <v>19</v>
      </c>
      <c r="D4100" s="1">
        <f>E4100-F4100</f>
        <v>-2</v>
      </c>
      <c r="F4100" s="1">
        <v>2</v>
      </c>
      <c r="H4100" s="1" t="s">
        <v>732</v>
      </c>
      <c r="I4100" s="1" t="s">
        <v>2533</v>
      </c>
      <c r="J4100" s="1" t="s">
        <v>89</v>
      </c>
    </row>
    <row r="4101" hidden="1" customHeight="1" outlineLevel="2" spans="1:10">
      <c r="A4101" s="27">
        <v>45636</v>
      </c>
      <c r="B4101" s="1" t="s">
        <v>2532</v>
      </c>
      <c r="C4101" s="1" t="s">
        <v>19</v>
      </c>
      <c r="D4101" s="1">
        <f>E4101-F4101</f>
        <v>-2</v>
      </c>
      <c r="F4101" s="1">
        <v>2</v>
      </c>
      <c r="H4101" s="1" t="s">
        <v>158</v>
      </c>
      <c r="I4101" s="1" t="s">
        <v>157</v>
      </c>
      <c r="J4101" s="1" t="s">
        <v>89</v>
      </c>
    </row>
    <row r="4102" hidden="1" customHeight="1" outlineLevel="2" spans="1:10">
      <c r="A4102" s="27">
        <v>45659</v>
      </c>
      <c r="B4102" s="1" t="s">
        <v>2532</v>
      </c>
      <c r="C4102" s="1" t="s">
        <v>19</v>
      </c>
      <c r="D4102" s="1">
        <f>E4102-F4102</f>
        <v>-1</v>
      </c>
      <c r="F4102" s="1">
        <v>1</v>
      </c>
      <c r="H4102" s="1" t="s">
        <v>38</v>
      </c>
      <c r="I4102" s="1" t="s">
        <v>39</v>
      </c>
      <c r="J4102" s="1" t="s">
        <v>89</v>
      </c>
    </row>
    <row r="4103" hidden="1" customHeight="1" outlineLevel="2" spans="1:10">
      <c r="A4103" s="27">
        <v>45659</v>
      </c>
      <c r="B4103" s="1" t="s">
        <v>2532</v>
      </c>
      <c r="C4103" s="1" t="s">
        <v>19</v>
      </c>
      <c r="D4103" s="1">
        <f>E4103-F4103</f>
        <v>-10</v>
      </c>
      <c r="F4103" s="1">
        <v>10</v>
      </c>
      <c r="H4103" s="1" t="s">
        <v>38</v>
      </c>
      <c r="I4103" s="1" t="s">
        <v>39</v>
      </c>
      <c r="J4103" s="1" t="s">
        <v>39</v>
      </c>
    </row>
    <row r="4104" customHeight="1" outlineLevel="1" collapsed="1" spans="1:4">
      <c r="A4104" s="27"/>
      <c r="B4104" s="28" t="s">
        <v>2534</v>
      </c>
      <c r="D4104" s="1">
        <f>SUBTOTAL(9,D4099:D4103)</f>
        <v>0</v>
      </c>
    </row>
    <row r="4105" hidden="1" customHeight="1" outlineLevel="2" spans="1:4">
      <c r="A4105" s="27">
        <v>45496</v>
      </c>
      <c r="B4105" s="1" t="s">
        <v>2535</v>
      </c>
      <c r="C4105" s="1" t="s">
        <v>19</v>
      </c>
      <c r="D4105" s="1">
        <v>18</v>
      </c>
    </row>
    <row r="4106" hidden="1" customHeight="1" outlineLevel="2" spans="1:10">
      <c r="A4106" s="27">
        <v>45535</v>
      </c>
      <c r="B4106" s="1" t="s">
        <v>2535</v>
      </c>
      <c r="C4106" s="1" t="s">
        <v>19</v>
      </c>
      <c r="D4106" s="1">
        <f t="shared" ref="D4106:D4114" si="57">E4106-F4106</f>
        <v>-5</v>
      </c>
      <c r="F4106" s="1">
        <v>5</v>
      </c>
      <c r="H4106" s="1" t="s">
        <v>62</v>
      </c>
      <c r="I4106" s="1" t="s">
        <v>88</v>
      </c>
      <c r="J4106" s="1" t="s">
        <v>89</v>
      </c>
    </row>
    <row r="4107" hidden="1" customHeight="1" outlineLevel="2" spans="1:10">
      <c r="A4107" s="27">
        <v>45538</v>
      </c>
      <c r="B4107" s="1" t="s">
        <v>2535</v>
      </c>
      <c r="C4107" s="1" t="s">
        <v>19</v>
      </c>
      <c r="D4107" s="1">
        <f t="shared" si="57"/>
        <v>-1</v>
      </c>
      <c r="F4107" s="1">
        <v>1</v>
      </c>
      <c r="H4107" s="1" t="s">
        <v>406</v>
      </c>
      <c r="I4107" s="1" t="s">
        <v>165</v>
      </c>
      <c r="J4107" s="1" t="s">
        <v>89</v>
      </c>
    </row>
    <row r="4108" hidden="1" customHeight="1" outlineLevel="2" spans="1:10">
      <c r="A4108" s="27">
        <v>45538</v>
      </c>
      <c r="B4108" s="1" t="s">
        <v>2535</v>
      </c>
      <c r="C4108" s="1" t="s">
        <v>19</v>
      </c>
      <c r="D4108" s="1">
        <f t="shared" si="57"/>
        <v>-1</v>
      </c>
      <c r="F4108" s="1">
        <v>1</v>
      </c>
      <c r="H4108" s="1" t="s">
        <v>406</v>
      </c>
      <c r="I4108" s="1" t="s">
        <v>165</v>
      </c>
      <c r="J4108" s="1" t="s">
        <v>89</v>
      </c>
    </row>
    <row r="4109" hidden="1" customHeight="1" outlineLevel="2" spans="1:10">
      <c r="A4109" s="27">
        <v>45536</v>
      </c>
      <c r="B4109" s="1" t="s">
        <v>2535</v>
      </c>
      <c r="C4109" s="1" t="s">
        <v>19</v>
      </c>
      <c r="D4109" s="1">
        <f t="shared" si="57"/>
        <v>-4</v>
      </c>
      <c r="F4109" s="1">
        <v>4</v>
      </c>
      <c r="H4109" s="1" t="s">
        <v>690</v>
      </c>
      <c r="I4109" s="1" t="s">
        <v>157</v>
      </c>
      <c r="J4109" s="1" t="s">
        <v>89</v>
      </c>
    </row>
    <row r="4110" hidden="1" customHeight="1" outlineLevel="2" spans="1:10">
      <c r="A4110" s="27">
        <v>45536</v>
      </c>
      <c r="B4110" s="1" t="s">
        <v>2535</v>
      </c>
      <c r="C4110" s="1" t="s">
        <v>19</v>
      </c>
      <c r="D4110" s="1">
        <f t="shared" si="57"/>
        <v>-10</v>
      </c>
      <c r="F4110" s="1">
        <v>10</v>
      </c>
      <c r="H4110" s="1" t="s">
        <v>690</v>
      </c>
      <c r="I4110" s="1" t="s">
        <v>157</v>
      </c>
      <c r="J4110" s="1" t="s">
        <v>89</v>
      </c>
    </row>
    <row r="4111" hidden="1" customHeight="1" outlineLevel="2" spans="1:10">
      <c r="A4111" s="27">
        <v>45536</v>
      </c>
      <c r="B4111" s="1" t="s">
        <v>2535</v>
      </c>
      <c r="C4111" s="1" t="s">
        <v>19</v>
      </c>
      <c r="D4111" s="1">
        <f t="shared" si="57"/>
        <v>-20</v>
      </c>
      <c r="F4111" s="1">
        <v>20</v>
      </c>
      <c r="H4111" s="1" t="s">
        <v>690</v>
      </c>
      <c r="I4111" s="1" t="s">
        <v>157</v>
      </c>
      <c r="J4111" s="1" t="s">
        <v>89</v>
      </c>
    </row>
    <row r="4112" hidden="1" customHeight="1" outlineLevel="2" spans="1:7">
      <c r="A4112" s="27">
        <v>45538</v>
      </c>
      <c r="B4112" s="1" t="s">
        <v>2535</v>
      </c>
      <c r="C4112" s="1" t="s">
        <v>19</v>
      </c>
      <c r="D4112" s="1">
        <f t="shared" si="57"/>
        <v>50</v>
      </c>
      <c r="E4112" s="1">
        <v>50</v>
      </c>
      <c r="G4112" s="1" t="s">
        <v>61</v>
      </c>
    </row>
    <row r="4113" hidden="1" customHeight="1" outlineLevel="2" spans="1:10">
      <c r="A4113" s="27">
        <v>45546</v>
      </c>
      <c r="B4113" s="1" t="s">
        <v>2535</v>
      </c>
      <c r="C4113" s="1" t="s">
        <v>19</v>
      </c>
      <c r="D4113" s="1">
        <f t="shared" si="57"/>
        <v>-2</v>
      </c>
      <c r="F4113" s="1">
        <v>2</v>
      </c>
      <c r="H4113" s="1" t="s">
        <v>62</v>
      </c>
      <c r="I4113" s="1" t="s">
        <v>88</v>
      </c>
      <c r="J4113" s="1" t="s">
        <v>89</v>
      </c>
    </row>
    <row r="4114" hidden="1" customHeight="1" outlineLevel="2" spans="1:10">
      <c r="A4114" s="27">
        <v>46022</v>
      </c>
      <c r="B4114" s="1" t="s">
        <v>2535</v>
      </c>
      <c r="C4114" s="1" t="s">
        <v>19</v>
      </c>
      <c r="D4114" s="1">
        <f t="shared" si="57"/>
        <v>-25</v>
      </c>
      <c r="F4114" s="1">
        <v>25</v>
      </c>
      <c r="H4114" s="1" t="s">
        <v>38</v>
      </c>
      <c r="I4114" s="1" t="s">
        <v>39</v>
      </c>
      <c r="J4114" s="1" t="s">
        <v>39</v>
      </c>
    </row>
    <row r="4115" customHeight="1" outlineLevel="1" collapsed="1" spans="1:4">
      <c r="A4115" s="27"/>
      <c r="B4115" s="28" t="s">
        <v>2536</v>
      </c>
      <c r="D4115" s="1">
        <f>SUBTOTAL(9,D4105:D4114)</f>
        <v>0</v>
      </c>
    </row>
    <row r="4116" hidden="1" customHeight="1" outlineLevel="2" spans="1:4">
      <c r="A4116" s="27">
        <v>45496</v>
      </c>
      <c r="B4116" s="1" t="s">
        <v>2537</v>
      </c>
      <c r="C4116" s="1" t="s">
        <v>19</v>
      </c>
      <c r="D4116" s="1">
        <v>12</v>
      </c>
    </row>
    <row r="4117" hidden="1" customHeight="1" outlineLevel="2" spans="1:10">
      <c r="A4117" s="27">
        <v>46022</v>
      </c>
      <c r="B4117" s="1" t="s">
        <v>2537</v>
      </c>
      <c r="C4117" s="1" t="s">
        <v>19</v>
      </c>
      <c r="D4117" s="1">
        <f>E4117-F4117</f>
        <v>-12</v>
      </c>
      <c r="F4117" s="1">
        <v>12</v>
      </c>
      <c r="H4117" s="1" t="s">
        <v>38</v>
      </c>
      <c r="I4117" s="1" t="s">
        <v>39</v>
      </c>
      <c r="J4117" s="1" t="s">
        <v>39</v>
      </c>
    </row>
    <row r="4118" customHeight="1" outlineLevel="1" collapsed="1" spans="1:4">
      <c r="A4118" s="27"/>
      <c r="B4118" s="28" t="s">
        <v>2538</v>
      </c>
      <c r="D4118" s="1">
        <f>SUBTOTAL(9,D4116:D4117)</f>
        <v>0</v>
      </c>
    </row>
    <row r="4119" hidden="1" customHeight="1" outlineLevel="2" spans="1:4">
      <c r="A4119" s="27">
        <v>45496</v>
      </c>
      <c r="B4119" s="1" t="s">
        <v>2539</v>
      </c>
      <c r="C4119" s="1" t="s">
        <v>19</v>
      </c>
      <c r="D4119" s="1">
        <v>1</v>
      </c>
    </row>
    <row r="4120" hidden="1" customHeight="1" outlineLevel="2" spans="1:7">
      <c r="A4120" s="27">
        <v>45511</v>
      </c>
      <c r="B4120" s="1" t="s">
        <v>2539</v>
      </c>
      <c r="C4120" s="1" t="s">
        <v>65</v>
      </c>
      <c r="D4120" s="1">
        <f>E4120-F4120</f>
        <v>5</v>
      </c>
      <c r="E4120" s="1">
        <v>5</v>
      </c>
      <c r="G4120" s="1" t="s">
        <v>61</v>
      </c>
    </row>
    <row r="4121" hidden="1" customHeight="1" outlineLevel="2" spans="1:10">
      <c r="A4121" s="27">
        <v>45560</v>
      </c>
      <c r="B4121" s="1" t="s">
        <v>2539</v>
      </c>
      <c r="C4121" s="1" t="s">
        <v>19</v>
      </c>
      <c r="D4121" s="1">
        <f>E4121-F4121</f>
        <v>-6</v>
      </c>
      <c r="F4121" s="1">
        <v>6</v>
      </c>
      <c r="H4121" s="1" t="s">
        <v>156</v>
      </c>
      <c r="I4121" s="1" t="s">
        <v>157</v>
      </c>
      <c r="J4121" s="1" t="s">
        <v>89</v>
      </c>
    </row>
    <row r="4122" customHeight="1" outlineLevel="1" collapsed="1" spans="1:4">
      <c r="A4122" s="27"/>
      <c r="B4122" s="28" t="s">
        <v>2540</v>
      </c>
      <c r="D4122" s="1">
        <f>SUBTOTAL(9,D4119:D4121)</f>
        <v>0</v>
      </c>
    </row>
    <row r="4123" hidden="1" customHeight="1" outlineLevel="2" spans="1:7">
      <c r="A4123" s="27">
        <v>45520</v>
      </c>
      <c r="B4123" s="1" t="s">
        <v>2541</v>
      </c>
      <c r="C4123" s="1" t="s">
        <v>1294</v>
      </c>
      <c r="D4123" s="1">
        <f>E4123-F4123</f>
        <v>5</v>
      </c>
      <c r="E4123" s="1">
        <v>5</v>
      </c>
      <c r="G4123" s="1" t="s">
        <v>13</v>
      </c>
    </row>
    <row r="4124" hidden="1" customHeight="1" outlineLevel="2" spans="1:7">
      <c r="A4124" s="27">
        <v>45520</v>
      </c>
      <c r="B4124" s="1" t="s">
        <v>2541</v>
      </c>
      <c r="C4124" s="1" t="s">
        <v>1294</v>
      </c>
      <c r="D4124" s="1">
        <f>E4124-F4124</f>
        <v>5</v>
      </c>
      <c r="E4124" s="1">
        <v>5</v>
      </c>
      <c r="G4124" s="1" t="s">
        <v>13</v>
      </c>
    </row>
    <row r="4125" hidden="1" customHeight="1" outlineLevel="2" spans="1:10">
      <c r="A4125" s="27">
        <v>45524</v>
      </c>
      <c r="B4125" s="1" t="s">
        <v>2541</v>
      </c>
      <c r="C4125" s="1" t="s">
        <v>1294</v>
      </c>
      <c r="D4125" s="1">
        <f>E4125-F4125</f>
        <v>-5</v>
      </c>
      <c r="F4125" s="1">
        <v>5</v>
      </c>
      <c r="H4125" s="1" t="s">
        <v>14</v>
      </c>
      <c r="I4125" s="1" t="s">
        <v>21</v>
      </c>
      <c r="J4125" s="1" t="s">
        <v>16</v>
      </c>
    </row>
    <row r="4126" hidden="1" customHeight="1" outlineLevel="2" spans="1:10">
      <c r="A4126" s="27">
        <v>45524</v>
      </c>
      <c r="B4126" s="1" t="s">
        <v>2541</v>
      </c>
      <c r="C4126" s="1" t="s">
        <v>1294</v>
      </c>
      <c r="D4126" s="1">
        <f>E4126-F4126</f>
        <v>-5</v>
      </c>
      <c r="F4126" s="1">
        <v>5</v>
      </c>
      <c r="H4126" s="1" t="s">
        <v>14</v>
      </c>
      <c r="I4126" s="1" t="s">
        <v>21</v>
      </c>
      <c r="J4126" s="1" t="s">
        <v>16</v>
      </c>
    </row>
    <row r="4127" customHeight="1" outlineLevel="1" collapsed="1" spans="1:4">
      <c r="A4127" s="27"/>
      <c r="B4127" s="28" t="s">
        <v>2542</v>
      </c>
      <c r="D4127" s="1">
        <f>SUBTOTAL(9,D4123:D4126)</f>
        <v>0</v>
      </c>
    </row>
    <row r="4128" hidden="1" customHeight="1" outlineLevel="2" spans="1:4">
      <c r="A4128" s="27">
        <v>45496</v>
      </c>
      <c r="B4128" s="1" t="s">
        <v>2543</v>
      </c>
      <c r="C4128" s="1" t="s">
        <v>19</v>
      </c>
      <c r="D4128" s="1">
        <v>7</v>
      </c>
    </row>
    <row r="4129" hidden="1" customHeight="1" outlineLevel="2" spans="1:4">
      <c r="A4129" s="27">
        <v>45496</v>
      </c>
      <c r="B4129" s="1" t="s">
        <v>2543</v>
      </c>
      <c r="C4129" s="1" t="s">
        <v>19</v>
      </c>
      <c r="D4129" s="1">
        <v>18</v>
      </c>
    </row>
    <row r="4130" hidden="1" customHeight="1" outlineLevel="2" spans="1:10">
      <c r="A4130" s="27">
        <v>45493</v>
      </c>
      <c r="B4130" s="1" t="s">
        <v>2543</v>
      </c>
      <c r="C4130" s="1" t="s">
        <v>19</v>
      </c>
      <c r="D4130" s="1">
        <f>E4130-F4130</f>
        <v>-4</v>
      </c>
      <c r="F4130" s="1">
        <v>4</v>
      </c>
      <c r="H4130" s="1" t="s">
        <v>62</v>
      </c>
      <c r="I4130" s="1" t="s">
        <v>63</v>
      </c>
      <c r="J4130" s="1" t="s">
        <v>64</v>
      </c>
    </row>
    <row r="4131" hidden="1" customHeight="1" outlineLevel="2" spans="1:10">
      <c r="A4131" s="27">
        <v>45659</v>
      </c>
      <c r="B4131" s="1" t="s">
        <v>2543</v>
      </c>
      <c r="C4131" s="1" t="s">
        <v>19</v>
      </c>
      <c r="D4131" s="1">
        <f>E4131-F4131</f>
        <v>-2</v>
      </c>
      <c r="F4131" s="1">
        <v>2</v>
      </c>
      <c r="H4131" s="1" t="s">
        <v>38</v>
      </c>
      <c r="I4131" s="1" t="s">
        <v>39</v>
      </c>
      <c r="J4131" s="1" t="s">
        <v>39</v>
      </c>
    </row>
    <row r="4132" customHeight="1" outlineLevel="1" collapsed="1" spans="1:4">
      <c r="A4132" s="27"/>
      <c r="B4132" s="28" t="s">
        <v>2544</v>
      </c>
      <c r="D4132" s="1">
        <f>SUBTOTAL(9,D4128:D4131)</f>
        <v>19</v>
      </c>
    </row>
    <row r="4133" hidden="1" customHeight="1" outlineLevel="2" spans="1:4">
      <c r="A4133" s="27">
        <v>45496</v>
      </c>
      <c r="B4133" s="1" t="s">
        <v>2545</v>
      </c>
      <c r="C4133" s="1" t="s">
        <v>19</v>
      </c>
      <c r="D4133" s="1">
        <v>7</v>
      </c>
    </row>
    <row r="4134" hidden="1" customHeight="1" outlineLevel="2" spans="1:10">
      <c r="A4134" s="27">
        <v>45600</v>
      </c>
      <c r="B4134" s="1" t="s">
        <v>2545</v>
      </c>
      <c r="C4134" s="1" t="s">
        <v>19</v>
      </c>
      <c r="D4134" s="1">
        <f>E4134-F4134</f>
        <v>-1</v>
      </c>
      <c r="F4134" s="1">
        <v>1</v>
      </c>
      <c r="H4134" s="1" t="s">
        <v>1344</v>
      </c>
      <c r="I4134" s="1" t="s">
        <v>2546</v>
      </c>
      <c r="J4134" s="1" t="s">
        <v>29</v>
      </c>
    </row>
    <row r="4135" customHeight="1" outlineLevel="1" collapsed="1" spans="1:4">
      <c r="A4135" s="27"/>
      <c r="B4135" s="28" t="s">
        <v>2547</v>
      </c>
      <c r="D4135" s="1">
        <f>SUBTOTAL(9,D4133:D4134)</f>
        <v>6</v>
      </c>
    </row>
    <row r="4136" hidden="1" customHeight="1" outlineLevel="2" spans="1:4">
      <c r="A4136" s="27">
        <v>45496</v>
      </c>
      <c r="B4136" s="1" t="s">
        <v>2548</v>
      </c>
      <c r="C4136" s="1" t="s">
        <v>19</v>
      </c>
      <c r="D4136" s="1">
        <v>2</v>
      </c>
    </row>
    <row r="4137" hidden="1" customHeight="1" outlineLevel="2" spans="1:4">
      <c r="A4137" s="27">
        <v>45496</v>
      </c>
      <c r="B4137" s="1" t="s">
        <v>2548</v>
      </c>
      <c r="C4137" s="1" t="s">
        <v>19</v>
      </c>
      <c r="D4137" s="1">
        <v>2</v>
      </c>
    </row>
    <row r="4138" hidden="1" customHeight="1" outlineLevel="2" spans="1:10">
      <c r="A4138" s="27">
        <v>45493</v>
      </c>
      <c r="B4138" s="1" t="s">
        <v>2548</v>
      </c>
      <c r="C4138" s="1" t="s">
        <v>19</v>
      </c>
      <c r="D4138" s="1">
        <f>E4138-F4138</f>
        <v>-2</v>
      </c>
      <c r="F4138" s="1">
        <v>2</v>
      </c>
      <c r="H4138" s="1" t="s">
        <v>62</v>
      </c>
      <c r="I4138" s="1" t="s">
        <v>63</v>
      </c>
      <c r="J4138" s="1" t="s">
        <v>64</v>
      </c>
    </row>
    <row r="4139" hidden="1" customHeight="1" outlineLevel="2" spans="1:10">
      <c r="A4139" s="27">
        <v>45659</v>
      </c>
      <c r="B4139" s="1" t="s">
        <v>2548</v>
      </c>
      <c r="C4139" s="1" t="s">
        <v>19</v>
      </c>
      <c r="D4139" s="1">
        <f>E4139-F4139</f>
        <v>-1</v>
      </c>
      <c r="F4139" s="1">
        <v>1</v>
      </c>
      <c r="H4139" s="1" t="s">
        <v>38</v>
      </c>
      <c r="I4139" s="1" t="s">
        <v>39</v>
      </c>
      <c r="J4139" s="1" t="s">
        <v>39</v>
      </c>
    </row>
    <row r="4140" customHeight="1" outlineLevel="1" collapsed="1" spans="1:4">
      <c r="A4140" s="27"/>
      <c r="B4140" s="28" t="s">
        <v>2549</v>
      </c>
      <c r="D4140" s="1">
        <f>SUBTOTAL(9,D4136:D4139)</f>
        <v>1</v>
      </c>
    </row>
    <row r="4141" hidden="1" customHeight="1" outlineLevel="2" spans="1:4">
      <c r="A4141" s="27">
        <v>45496</v>
      </c>
      <c r="B4141" s="1" t="s">
        <v>2550</v>
      </c>
      <c r="C4141" s="1" t="s">
        <v>19</v>
      </c>
      <c r="D4141" s="1">
        <v>17</v>
      </c>
    </row>
    <row r="4142" hidden="1" customHeight="1" outlineLevel="2" spans="1:10">
      <c r="A4142" s="27">
        <v>45659</v>
      </c>
      <c r="B4142" s="1" t="s">
        <v>2550</v>
      </c>
      <c r="C4142" s="1" t="s">
        <v>19</v>
      </c>
      <c r="D4142" s="1">
        <f>E4142-F4142</f>
        <v>-10</v>
      </c>
      <c r="F4142" s="1">
        <v>10</v>
      </c>
      <c r="H4142" s="1" t="s">
        <v>38</v>
      </c>
      <c r="I4142" s="1" t="s">
        <v>39</v>
      </c>
      <c r="J4142" s="1" t="s">
        <v>39</v>
      </c>
    </row>
    <row r="4143" customHeight="1" outlineLevel="1" collapsed="1" spans="1:4">
      <c r="A4143" s="27"/>
      <c r="B4143" s="28" t="s">
        <v>2551</v>
      </c>
      <c r="D4143" s="1">
        <f>SUBTOTAL(9,D4141:D4142)</f>
        <v>7</v>
      </c>
    </row>
    <row r="4144" hidden="1" customHeight="1" outlineLevel="2" spans="1:4">
      <c r="A4144" s="27">
        <v>45496</v>
      </c>
      <c r="B4144" s="1" t="s">
        <v>2552</v>
      </c>
      <c r="C4144" s="1" t="s">
        <v>19</v>
      </c>
      <c r="D4144" s="1">
        <v>25</v>
      </c>
    </row>
    <row r="4145" customHeight="1" outlineLevel="1" collapsed="1" spans="1:4">
      <c r="A4145" s="27"/>
      <c r="B4145" s="28" t="s">
        <v>2553</v>
      </c>
      <c r="D4145" s="1">
        <f>SUBTOTAL(9,D4144)</f>
        <v>25</v>
      </c>
    </row>
    <row r="4146" hidden="1" customHeight="1" outlineLevel="2" spans="1:4">
      <c r="A4146" s="27">
        <v>45496</v>
      </c>
      <c r="B4146" s="1" t="s">
        <v>2554</v>
      </c>
      <c r="C4146" s="1" t="s">
        <v>19</v>
      </c>
      <c r="D4146" s="1">
        <v>21</v>
      </c>
    </row>
    <row r="4147" hidden="1" customHeight="1" outlineLevel="2" spans="1:4">
      <c r="A4147" s="27">
        <v>45496</v>
      </c>
      <c r="B4147" s="1" t="s">
        <v>2554</v>
      </c>
      <c r="C4147" s="1" t="s">
        <v>19</v>
      </c>
      <c r="D4147" s="1">
        <v>3</v>
      </c>
    </row>
    <row r="4148" hidden="1" customHeight="1" outlineLevel="2" spans="1:10">
      <c r="A4148" s="27">
        <v>45636</v>
      </c>
      <c r="B4148" s="1" t="s">
        <v>2554</v>
      </c>
      <c r="C4148" s="1" t="s">
        <v>19</v>
      </c>
      <c r="D4148" s="1">
        <f>E4148-F4148</f>
        <v>-1</v>
      </c>
      <c r="F4148" s="1">
        <v>1</v>
      </c>
      <c r="H4148" s="1" t="s">
        <v>62</v>
      </c>
      <c r="I4148" s="1" t="s">
        <v>92</v>
      </c>
      <c r="J4148" s="1" t="s">
        <v>89</v>
      </c>
    </row>
    <row r="4149" hidden="1" customHeight="1" outlineLevel="2" spans="1:10">
      <c r="A4149" s="27">
        <v>45659</v>
      </c>
      <c r="B4149" s="1" t="s">
        <v>2554</v>
      </c>
      <c r="C4149" s="1" t="s">
        <v>19</v>
      </c>
      <c r="D4149" s="1">
        <f>E4149-F4149</f>
        <v>-5</v>
      </c>
      <c r="F4149" s="1">
        <v>5</v>
      </c>
      <c r="H4149" s="1" t="s">
        <v>38</v>
      </c>
      <c r="I4149" s="1" t="s">
        <v>39</v>
      </c>
      <c r="J4149" s="1" t="s">
        <v>39</v>
      </c>
    </row>
    <row r="4150" customHeight="1" outlineLevel="1" collapsed="1" spans="1:4">
      <c r="A4150" s="27"/>
      <c r="B4150" s="28" t="s">
        <v>2555</v>
      </c>
      <c r="D4150" s="1">
        <f>SUBTOTAL(9,D4146:D4149)</f>
        <v>18</v>
      </c>
    </row>
    <row r="4151" hidden="1" customHeight="1" outlineLevel="2" spans="1:4">
      <c r="A4151" s="27">
        <v>45496</v>
      </c>
      <c r="B4151" s="1" t="s">
        <v>2556</v>
      </c>
      <c r="C4151" s="1" t="s">
        <v>19</v>
      </c>
      <c r="D4151" s="1">
        <v>3</v>
      </c>
    </row>
    <row r="4152" hidden="1" customHeight="1" outlineLevel="2" spans="1:4">
      <c r="A4152" s="27">
        <v>45496</v>
      </c>
      <c r="B4152" s="1" t="s">
        <v>2556</v>
      </c>
      <c r="C4152" s="1" t="s">
        <v>19</v>
      </c>
      <c r="D4152" s="1">
        <v>1</v>
      </c>
    </row>
    <row r="4153" hidden="1" customHeight="1" outlineLevel="2" spans="1:10">
      <c r="A4153" s="27">
        <v>45574</v>
      </c>
      <c r="B4153" s="1" t="s">
        <v>2556</v>
      </c>
      <c r="C4153" s="1" t="s">
        <v>19</v>
      </c>
      <c r="D4153" s="1">
        <f>E4153-F4153</f>
        <v>-1</v>
      </c>
      <c r="F4153" s="1">
        <v>1</v>
      </c>
      <c r="H4153" s="1" t="s">
        <v>14</v>
      </c>
      <c r="I4153" s="1" t="s">
        <v>407</v>
      </c>
      <c r="J4153" s="1" t="s">
        <v>1246</v>
      </c>
    </row>
    <row r="4154" hidden="1" customHeight="1" outlineLevel="2" spans="1:10">
      <c r="A4154" s="27">
        <v>45574</v>
      </c>
      <c r="B4154" s="1" t="s">
        <v>2556</v>
      </c>
      <c r="C4154" s="1" t="s">
        <v>19</v>
      </c>
      <c r="D4154" s="1">
        <f>E4154-F4154</f>
        <v>-2</v>
      </c>
      <c r="F4154" s="1">
        <v>2</v>
      </c>
      <c r="H4154" s="1" t="s">
        <v>14</v>
      </c>
      <c r="I4154" s="1" t="s">
        <v>407</v>
      </c>
      <c r="J4154" s="1" t="s">
        <v>1246</v>
      </c>
    </row>
    <row r="4155" hidden="1" customHeight="1" outlineLevel="2" spans="1:10">
      <c r="A4155" s="27">
        <v>45636</v>
      </c>
      <c r="B4155" s="1" t="s">
        <v>2556</v>
      </c>
      <c r="C4155" s="1" t="s">
        <v>19</v>
      </c>
      <c r="D4155" s="1">
        <f>E4155-F4155</f>
        <v>-1</v>
      </c>
      <c r="F4155" s="1">
        <v>1</v>
      </c>
      <c r="H4155" s="1" t="s">
        <v>62</v>
      </c>
      <c r="I4155" s="1" t="s">
        <v>92</v>
      </c>
      <c r="J4155" s="1" t="s">
        <v>89</v>
      </c>
    </row>
    <row r="4156" customHeight="1" outlineLevel="1" collapsed="1" spans="1:4">
      <c r="A4156" s="27"/>
      <c r="B4156" s="28" t="s">
        <v>2557</v>
      </c>
      <c r="D4156" s="1">
        <f>SUBTOTAL(9,D4151:D4155)</f>
        <v>0</v>
      </c>
    </row>
    <row r="4157" hidden="1" customHeight="1" outlineLevel="2" spans="1:4">
      <c r="A4157" s="27">
        <v>45496</v>
      </c>
      <c r="B4157" s="1" t="s">
        <v>2558</v>
      </c>
      <c r="C4157" s="1" t="s">
        <v>19</v>
      </c>
      <c r="D4157" s="1">
        <v>2</v>
      </c>
    </row>
    <row r="4158" hidden="1" customHeight="1" outlineLevel="2" spans="1:10">
      <c r="A4158" s="27">
        <v>45493</v>
      </c>
      <c r="B4158" s="1" t="s">
        <v>2558</v>
      </c>
      <c r="C4158" s="1" t="s">
        <v>19</v>
      </c>
      <c r="D4158" s="1">
        <f>E4158-F4158</f>
        <v>-2</v>
      </c>
      <c r="F4158" s="1">
        <v>2</v>
      </c>
      <c r="H4158" s="1" t="s">
        <v>62</v>
      </c>
      <c r="I4158" s="1" t="s">
        <v>63</v>
      </c>
      <c r="J4158" s="1" t="s">
        <v>64</v>
      </c>
    </row>
    <row r="4159" customHeight="1" outlineLevel="1" collapsed="1" spans="1:4">
      <c r="A4159" s="27"/>
      <c r="B4159" s="28" t="s">
        <v>2559</v>
      </c>
      <c r="D4159" s="1">
        <f>SUBTOTAL(9,D4157:D4158)</f>
        <v>0</v>
      </c>
    </row>
    <row r="4160" hidden="1" customHeight="1" outlineLevel="2" spans="1:4">
      <c r="A4160" s="27">
        <v>45496</v>
      </c>
      <c r="B4160" s="1" t="s">
        <v>2560</v>
      </c>
      <c r="C4160" s="1" t="s">
        <v>19</v>
      </c>
      <c r="D4160" s="1">
        <v>11</v>
      </c>
    </row>
    <row r="4161" hidden="1" customHeight="1" outlineLevel="2" spans="1:4">
      <c r="A4161" s="27">
        <v>45496</v>
      </c>
      <c r="B4161" s="1" t="s">
        <v>2560</v>
      </c>
      <c r="C4161" s="1" t="s">
        <v>19</v>
      </c>
      <c r="D4161" s="1">
        <v>4</v>
      </c>
    </row>
    <row r="4162" hidden="1" customHeight="1" outlineLevel="2" spans="1:10">
      <c r="A4162" s="27">
        <v>45659</v>
      </c>
      <c r="B4162" s="1" t="s">
        <v>2560</v>
      </c>
      <c r="C4162" s="1" t="s">
        <v>19</v>
      </c>
      <c r="D4162" s="1">
        <f>E4162-F4162</f>
        <v>-2</v>
      </c>
      <c r="F4162" s="1">
        <v>2</v>
      </c>
      <c r="H4162" s="1" t="s">
        <v>38</v>
      </c>
      <c r="I4162" s="1" t="s">
        <v>39</v>
      </c>
      <c r="J4162" s="1" t="s">
        <v>39</v>
      </c>
    </row>
    <row r="4163" customHeight="1" outlineLevel="1" collapsed="1" spans="1:4">
      <c r="A4163" s="27"/>
      <c r="B4163" s="28" t="s">
        <v>2561</v>
      </c>
      <c r="D4163" s="1">
        <f>SUBTOTAL(9,D4160:D4162)</f>
        <v>13</v>
      </c>
    </row>
    <row r="4164" hidden="1" customHeight="1" outlineLevel="2" spans="1:4">
      <c r="A4164" s="27">
        <v>45496</v>
      </c>
      <c r="B4164" s="1" t="s">
        <v>2562</v>
      </c>
      <c r="C4164" s="1" t="s">
        <v>19</v>
      </c>
      <c r="D4164" s="1">
        <v>12</v>
      </c>
    </row>
    <row r="4165" hidden="1" customHeight="1" outlineLevel="2" spans="1:4">
      <c r="A4165" s="27">
        <v>45496</v>
      </c>
      <c r="B4165" s="1" t="s">
        <v>2562</v>
      </c>
      <c r="C4165" s="1" t="s">
        <v>19</v>
      </c>
      <c r="D4165" s="1">
        <v>4</v>
      </c>
    </row>
    <row r="4166" hidden="1" customHeight="1" outlineLevel="2" spans="1:10">
      <c r="A4166" s="27">
        <v>45636</v>
      </c>
      <c r="B4166" s="1" t="s">
        <v>2562</v>
      </c>
      <c r="C4166" s="1" t="s">
        <v>19</v>
      </c>
      <c r="D4166" s="1">
        <f>E4166-F4166</f>
        <v>-1</v>
      </c>
      <c r="F4166" s="1">
        <v>1</v>
      </c>
      <c r="H4166" s="1" t="s">
        <v>62</v>
      </c>
      <c r="I4166" s="1" t="s">
        <v>92</v>
      </c>
      <c r="J4166" s="1" t="s">
        <v>89</v>
      </c>
    </row>
    <row r="4167" customHeight="1" outlineLevel="1" collapsed="1" spans="1:4">
      <c r="A4167" s="27"/>
      <c r="B4167" s="28" t="s">
        <v>2563</v>
      </c>
      <c r="D4167" s="1">
        <f>SUBTOTAL(9,D4164:D4166)</f>
        <v>15</v>
      </c>
    </row>
    <row r="4168" hidden="1" customHeight="1" outlineLevel="2" spans="1:4">
      <c r="A4168" s="27">
        <v>45496</v>
      </c>
      <c r="B4168" s="1" t="s">
        <v>2564</v>
      </c>
      <c r="C4168" s="1" t="s">
        <v>19</v>
      </c>
      <c r="D4168" s="1">
        <v>50</v>
      </c>
    </row>
    <row r="4169" hidden="1" customHeight="1" outlineLevel="2" spans="1:10">
      <c r="A4169" s="27">
        <v>46022</v>
      </c>
      <c r="B4169" s="1" t="s">
        <v>2564</v>
      </c>
      <c r="C4169" s="1" t="s">
        <v>19</v>
      </c>
      <c r="D4169" s="1">
        <f>E4169-F4169</f>
        <v>-50</v>
      </c>
      <c r="F4169" s="1">
        <v>50</v>
      </c>
      <c r="H4169" s="1" t="s">
        <v>38</v>
      </c>
      <c r="I4169" s="1" t="s">
        <v>39</v>
      </c>
      <c r="J4169" s="1" t="s">
        <v>39</v>
      </c>
    </row>
    <row r="4170" customHeight="1" outlineLevel="1" collapsed="1" spans="1:4">
      <c r="A4170" s="27"/>
      <c r="B4170" s="28" t="s">
        <v>2565</v>
      </c>
      <c r="D4170" s="1">
        <f>SUBTOTAL(9,D4168:D4169)</f>
        <v>0</v>
      </c>
    </row>
    <row r="4171" hidden="1" customHeight="1" outlineLevel="2" spans="1:7">
      <c r="A4171" s="27">
        <v>45509</v>
      </c>
      <c r="B4171" s="1" t="s">
        <v>2566</v>
      </c>
      <c r="C4171" s="1" t="s">
        <v>19</v>
      </c>
      <c r="D4171" s="1">
        <f>E4171-F4171</f>
        <v>150</v>
      </c>
      <c r="E4171" s="1">
        <v>150</v>
      </c>
      <c r="G4171" s="1" t="s">
        <v>910</v>
      </c>
    </row>
    <row r="4172" hidden="1" customHeight="1" outlineLevel="2" spans="1:10">
      <c r="A4172" s="27">
        <v>45512</v>
      </c>
      <c r="B4172" s="1" t="s">
        <v>2566</v>
      </c>
      <c r="C4172" s="1" t="s">
        <v>19</v>
      </c>
      <c r="D4172" s="1">
        <f>E4172-F4172</f>
        <v>-150</v>
      </c>
      <c r="F4172" s="1">
        <v>150</v>
      </c>
      <c r="H4172" s="1" t="s">
        <v>62</v>
      </c>
      <c r="I4172" s="1" t="s">
        <v>88</v>
      </c>
      <c r="J4172" s="1" t="s">
        <v>89</v>
      </c>
    </row>
    <row r="4173" customHeight="1" outlineLevel="1" collapsed="1" spans="1:4">
      <c r="A4173" s="27"/>
      <c r="B4173" s="28" t="s">
        <v>2567</v>
      </c>
      <c r="D4173" s="1">
        <f>SUBTOTAL(9,D4171:D4172)</f>
        <v>0</v>
      </c>
    </row>
    <row r="4174" hidden="1" customHeight="1" outlineLevel="2" spans="1:4">
      <c r="A4174" s="27">
        <v>45496</v>
      </c>
      <c r="B4174" s="1" t="s">
        <v>2568</v>
      </c>
      <c r="C4174" s="1" t="s">
        <v>19</v>
      </c>
      <c r="D4174" s="1">
        <v>2</v>
      </c>
    </row>
    <row r="4175" hidden="1" customHeight="1" outlineLevel="2" spans="1:10">
      <c r="A4175" s="27">
        <v>45636</v>
      </c>
      <c r="B4175" s="1" t="s">
        <v>2568</v>
      </c>
      <c r="C4175" s="1" t="s">
        <v>19</v>
      </c>
      <c r="D4175" s="1">
        <f>E4175-F4175</f>
        <v>-2</v>
      </c>
      <c r="F4175" s="1">
        <v>2</v>
      </c>
      <c r="H4175" s="1" t="s">
        <v>158</v>
      </c>
      <c r="I4175" s="1" t="s">
        <v>157</v>
      </c>
      <c r="J4175" s="1" t="s">
        <v>89</v>
      </c>
    </row>
    <row r="4176" customHeight="1" outlineLevel="1" collapsed="1" spans="1:4">
      <c r="A4176" s="27"/>
      <c r="B4176" s="28" t="s">
        <v>2569</v>
      </c>
      <c r="D4176" s="1">
        <f>SUBTOTAL(9,D4174:D4175)</f>
        <v>0</v>
      </c>
    </row>
    <row r="4177" hidden="1" customHeight="1" outlineLevel="2" spans="1:7">
      <c r="A4177" s="27">
        <v>45520</v>
      </c>
      <c r="B4177" s="1" t="s">
        <v>2570</v>
      </c>
      <c r="C4177" s="1" t="s">
        <v>19</v>
      </c>
      <c r="D4177" s="1">
        <f>E4177-F4177</f>
        <v>10</v>
      </c>
      <c r="E4177" s="1">
        <v>10</v>
      </c>
      <c r="G4177" s="1" t="s">
        <v>2075</v>
      </c>
    </row>
    <row r="4178" hidden="1" customHeight="1" outlineLevel="2" spans="1:10">
      <c r="A4178" s="27">
        <v>45524</v>
      </c>
      <c r="B4178" s="1" t="s">
        <v>2570</v>
      </c>
      <c r="C4178" s="1" t="s">
        <v>19</v>
      </c>
      <c r="D4178" s="1">
        <f>E4178-F4178</f>
        <v>-10</v>
      </c>
      <c r="F4178" s="1">
        <v>10</v>
      </c>
      <c r="H4178" s="1" t="s">
        <v>62</v>
      </c>
      <c r="I4178" s="1" t="s">
        <v>88</v>
      </c>
      <c r="J4178" s="1" t="s">
        <v>89</v>
      </c>
    </row>
    <row r="4179" customHeight="1" outlineLevel="1" collapsed="1" spans="1:4">
      <c r="A4179" s="27"/>
      <c r="B4179" s="28" t="s">
        <v>2571</v>
      </c>
      <c r="D4179" s="1">
        <f>SUBTOTAL(9,D4177:D4178)</f>
        <v>0</v>
      </c>
    </row>
    <row r="4180" hidden="1" customHeight="1" outlineLevel="2" spans="1:4">
      <c r="A4180" s="27">
        <v>45496</v>
      </c>
      <c r="B4180" s="1" t="s">
        <v>2572</v>
      </c>
      <c r="C4180" s="1" t="s">
        <v>19</v>
      </c>
      <c r="D4180" s="1">
        <v>15</v>
      </c>
    </row>
    <row r="4181" hidden="1" customHeight="1" outlineLevel="2" spans="1:10">
      <c r="A4181" s="27">
        <v>46022</v>
      </c>
      <c r="B4181" s="1" t="s">
        <v>2572</v>
      </c>
      <c r="C4181" s="1" t="s">
        <v>19</v>
      </c>
      <c r="D4181" s="1">
        <f>E4181-F4181</f>
        <v>-15</v>
      </c>
      <c r="F4181" s="1">
        <v>15</v>
      </c>
      <c r="H4181" s="1" t="s">
        <v>38</v>
      </c>
      <c r="I4181" s="1" t="s">
        <v>39</v>
      </c>
      <c r="J4181" s="1" t="s">
        <v>39</v>
      </c>
    </row>
    <row r="4182" customHeight="1" outlineLevel="1" collapsed="1" spans="1:4">
      <c r="A4182" s="27"/>
      <c r="B4182" s="28" t="s">
        <v>2573</v>
      </c>
      <c r="D4182" s="1">
        <f>SUBTOTAL(9,D4180:D4181)</f>
        <v>0</v>
      </c>
    </row>
    <row r="4183" hidden="1" customHeight="1" outlineLevel="2" spans="1:5">
      <c r="A4183" s="27">
        <v>45486</v>
      </c>
      <c r="B4183" s="1" t="s">
        <v>2574</v>
      </c>
      <c r="C4183" s="1" t="s">
        <v>2575</v>
      </c>
      <c r="D4183" s="1">
        <f>E4183-F4183</f>
        <v>15</v>
      </c>
      <c r="E4183" s="1">
        <v>15</v>
      </c>
    </row>
    <row r="4184" hidden="1" customHeight="1" outlineLevel="2" spans="1:11">
      <c r="A4184" s="27">
        <v>45486</v>
      </c>
      <c r="B4184" s="1" t="s">
        <v>2574</v>
      </c>
      <c r="C4184" s="1" t="s">
        <v>2575</v>
      </c>
      <c r="D4184" s="1">
        <f>E4184-F4184</f>
        <v>-15</v>
      </c>
      <c r="F4184" s="1">
        <v>15</v>
      </c>
      <c r="H4184" s="1" t="s">
        <v>813</v>
      </c>
      <c r="I4184" s="1" t="s">
        <v>63</v>
      </c>
      <c r="J4184" s="1" t="s">
        <v>64</v>
      </c>
      <c r="K4184" s="1" t="s">
        <v>879</v>
      </c>
    </row>
    <row r="4185" customHeight="1" outlineLevel="1" collapsed="1" spans="1:4">
      <c r="A4185" s="27"/>
      <c r="B4185" s="28" t="s">
        <v>2576</v>
      </c>
      <c r="D4185" s="1">
        <f>SUBTOTAL(9,D4183:D4184)</f>
        <v>0</v>
      </c>
    </row>
    <row r="4186" hidden="1" customHeight="1" outlineLevel="2" spans="1:4">
      <c r="A4186" s="27">
        <v>45496</v>
      </c>
      <c r="B4186" s="1" t="s">
        <v>2577</v>
      </c>
      <c r="C4186" s="1" t="s">
        <v>12</v>
      </c>
      <c r="D4186" s="1">
        <v>8</v>
      </c>
    </row>
    <row r="4187" hidden="1" customHeight="1" outlineLevel="2" spans="1:10">
      <c r="A4187" s="27">
        <v>45534</v>
      </c>
      <c r="B4187" s="1" t="s">
        <v>2577</v>
      </c>
      <c r="C4187" s="1" t="s">
        <v>12</v>
      </c>
      <c r="D4187" s="1">
        <f>E4187-F4187</f>
        <v>-8</v>
      </c>
      <c r="F4187" s="1">
        <v>8</v>
      </c>
      <c r="H4187" s="1" t="s">
        <v>732</v>
      </c>
      <c r="I4187" s="1" t="s">
        <v>154</v>
      </c>
      <c r="J4187" s="1" t="s">
        <v>740</v>
      </c>
    </row>
    <row r="4188" customHeight="1" outlineLevel="1" collapsed="1" spans="1:4">
      <c r="A4188" s="27"/>
      <c r="B4188" s="28" t="s">
        <v>2578</v>
      </c>
      <c r="D4188" s="1">
        <f>SUBTOTAL(9,D4186:D4187)</f>
        <v>0</v>
      </c>
    </row>
    <row r="4189" hidden="1" customHeight="1" outlineLevel="2" spans="1:11">
      <c r="A4189" s="27">
        <v>45490</v>
      </c>
      <c r="B4189" s="1" t="s">
        <v>2579</v>
      </c>
      <c r="C4189" s="1" t="s">
        <v>19</v>
      </c>
      <c r="D4189" s="1">
        <f>E4189-F4189</f>
        <v>40</v>
      </c>
      <c r="E4189" s="1">
        <v>40</v>
      </c>
      <c r="G4189" s="1" t="s">
        <v>20</v>
      </c>
      <c r="K4189" s="1" t="s">
        <v>53</v>
      </c>
    </row>
    <row r="4190" hidden="1" customHeight="1" outlineLevel="2" spans="1:10">
      <c r="A4190" s="27">
        <v>45493</v>
      </c>
      <c r="B4190" s="1" t="s">
        <v>2579</v>
      </c>
      <c r="C4190" s="1" t="s">
        <v>19</v>
      </c>
      <c r="D4190" s="1">
        <f>E4190-F4190</f>
        <v>-40</v>
      </c>
      <c r="F4190" s="1">
        <v>40</v>
      </c>
      <c r="H4190" s="1" t="s">
        <v>14</v>
      </c>
      <c r="I4190" s="1" t="s">
        <v>21</v>
      </c>
      <c r="J4190" s="1" t="s">
        <v>16</v>
      </c>
    </row>
    <row r="4191" customHeight="1" outlineLevel="1" collapsed="1" spans="1:4">
      <c r="A4191" s="27"/>
      <c r="B4191" s="28" t="s">
        <v>2580</v>
      </c>
      <c r="D4191" s="1">
        <f>SUBTOTAL(9,D4189:D4190)</f>
        <v>0</v>
      </c>
    </row>
    <row r="4192" hidden="1" customHeight="1" outlineLevel="2" spans="1:4">
      <c r="A4192" s="27">
        <v>45496</v>
      </c>
      <c r="B4192" s="1" t="s">
        <v>2581</v>
      </c>
      <c r="C4192" s="1" t="s">
        <v>19</v>
      </c>
      <c r="D4192" s="1">
        <v>37</v>
      </c>
    </row>
    <row r="4193" hidden="1" customHeight="1" outlineLevel="2" spans="1:4">
      <c r="A4193" s="27">
        <v>45496</v>
      </c>
      <c r="B4193" s="1" t="s">
        <v>2581</v>
      </c>
      <c r="C4193" s="1" t="s">
        <v>19</v>
      </c>
      <c r="D4193" s="1">
        <v>2</v>
      </c>
    </row>
    <row r="4194" hidden="1" customHeight="1" outlineLevel="2" spans="1:4">
      <c r="A4194" s="27">
        <v>45496</v>
      </c>
      <c r="B4194" s="1" t="s">
        <v>2581</v>
      </c>
      <c r="C4194" s="1" t="s">
        <v>19</v>
      </c>
      <c r="D4194" s="1">
        <v>1</v>
      </c>
    </row>
    <row r="4195" hidden="1" customHeight="1" outlineLevel="2" spans="1:10">
      <c r="A4195" s="27">
        <v>45499</v>
      </c>
      <c r="B4195" s="1" t="s">
        <v>2581</v>
      </c>
      <c r="C4195" s="1" t="s">
        <v>19</v>
      </c>
      <c r="D4195" s="1">
        <f>E4195-F4195</f>
        <v>-7</v>
      </c>
      <c r="F4195" s="1">
        <v>7</v>
      </c>
      <c r="H4195" s="1" t="s">
        <v>62</v>
      </c>
      <c r="I4195" s="1" t="s">
        <v>88</v>
      </c>
      <c r="J4195" s="1" t="s">
        <v>89</v>
      </c>
    </row>
    <row r="4196" hidden="1" customHeight="1" outlineLevel="2" spans="1:10">
      <c r="A4196" s="27">
        <v>45524</v>
      </c>
      <c r="B4196" s="1" t="s">
        <v>2581</v>
      </c>
      <c r="C4196" s="1" t="s">
        <v>19</v>
      </c>
      <c r="D4196" s="1">
        <f>E4196-F4196</f>
        <v>-14</v>
      </c>
      <c r="F4196" s="1">
        <v>14</v>
      </c>
      <c r="H4196" s="1" t="s">
        <v>14</v>
      </c>
      <c r="I4196" s="1" t="s">
        <v>21</v>
      </c>
      <c r="J4196" s="1" t="s">
        <v>16</v>
      </c>
    </row>
    <row r="4197" hidden="1" customHeight="1" outlineLevel="2" spans="1:10">
      <c r="A4197" s="27">
        <v>45524</v>
      </c>
      <c r="B4197" s="1" t="s">
        <v>2581</v>
      </c>
      <c r="C4197" s="1" t="s">
        <v>19</v>
      </c>
      <c r="D4197" s="1">
        <f>E4197-F4197</f>
        <v>-18</v>
      </c>
      <c r="F4197" s="1">
        <v>18</v>
      </c>
      <c r="H4197" s="1" t="s">
        <v>14</v>
      </c>
      <c r="I4197" s="1" t="s">
        <v>21</v>
      </c>
      <c r="J4197" s="1" t="s">
        <v>16</v>
      </c>
    </row>
    <row r="4198" hidden="1" customHeight="1" outlineLevel="2" spans="1:10">
      <c r="A4198" s="27">
        <v>45636</v>
      </c>
      <c r="B4198" s="1" t="s">
        <v>2581</v>
      </c>
      <c r="C4198" s="1" t="s">
        <v>19</v>
      </c>
      <c r="D4198" s="1">
        <f>E4198-F4198</f>
        <v>-1</v>
      </c>
      <c r="F4198" s="1">
        <v>1</v>
      </c>
      <c r="H4198" s="1" t="s">
        <v>62</v>
      </c>
      <c r="I4198" s="1" t="s">
        <v>92</v>
      </c>
      <c r="J4198" s="1" t="s">
        <v>89</v>
      </c>
    </row>
    <row r="4199" customHeight="1" outlineLevel="1" collapsed="1" spans="1:4">
      <c r="A4199" s="27"/>
      <c r="B4199" s="28" t="s">
        <v>2582</v>
      </c>
      <c r="D4199" s="1">
        <f>SUBTOTAL(9,D4192:D4198)</f>
        <v>0</v>
      </c>
    </row>
    <row r="4200" hidden="1" customHeight="1" outlineLevel="2" spans="1:4">
      <c r="A4200" s="27">
        <v>45496</v>
      </c>
      <c r="B4200" s="1" t="s">
        <v>2583</v>
      </c>
      <c r="C4200" s="1" t="s">
        <v>19</v>
      </c>
      <c r="D4200" s="1">
        <v>2</v>
      </c>
    </row>
    <row r="4201" hidden="1" customHeight="1" outlineLevel="2" spans="1:10">
      <c r="A4201" s="27">
        <v>45524</v>
      </c>
      <c r="B4201" s="1" t="s">
        <v>2583</v>
      </c>
      <c r="C4201" s="1" t="s">
        <v>19</v>
      </c>
      <c r="D4201" s="1">
        <f>E4201-F4201</f>
        <v>-2</v>
      </c>
      <c r="F4201" s="1">
        <v>2</v>
      </c>
      <c r="H4201" s="1" t="s">
        <v>14</v>
      </c>
      <c r="I4201" s="1" t="s">
        <v>21</v>
      </c>
      <c r="J4201" s="1" t="s">
        <v>16</v>
      </c>
    </row>
    <row r="4202" customHeight="1" outlineLevel="1" collapsed="1" spans="1:4">
      <c r="A4202" s="27"/>
      <c r="B4202" s="28" t="s">
        <v>2584</v>
      </c>
      <c r="D4202" s="1">
        <f>SUBTOTAL(9,D4200:D4201)</f>
        <v>0</v>
      </c>
    </row>
    <row r="4203" hidden="1" customHeight="1" outlineLevel="2" spans="1:7">
      <c r="A4203" s="27">
        <v>45539</v>
      </c>
      <c r="B4203" s="1" t="s">
        <v>2585</v>
      </c>
      <c r="C4203" s="1" t="s">
        <v>19</v>
      </c>
      <c r="D4203" s="1">
        <f>E4203-F4203</f>
        <v>24</v>
      </c>
      <c r="E4203" s="1">
        <v>24</v>
      </c>
      <c r="G4203" s="1" t="s">
        <v>869</v>
      </c>
    </row>
    <row r="4204" hidden="1" customHeight="1" outlineLevel="2" spans="1:10">
      <c r="A4204" s="27">
        <v>45558</v>
      </c>
      <c r="B4204" s="1" t="s">
        <v>2585</v>
      </c>
      <c r="C4204" s="1" t="s">
        <v>19</v>
      </c>
      <c r="D4204" s="1">
        <f>E4204-F4204</f>
        <v>-24</v>
      </c>
      <c r="F4204" s="1">
        <v>24</v>
      </c>
      <c r="H4204" s="1" t="s">
        <v>14</v>
      </c>
      <c r="I4204" s="1" t="s">
        <v>21</v>
      </c>
      <c r="J4204" s="1" t="s">
        <v>16</v>
      </c>
    </row>
    <row r="4205" customHeight="1" outlineLevel="1" collapsed="1" spans="1:4">
      <c r="A4205" s="27"/>
      <c r="B4205" s="28" t="s">
        <v>2586</v>
      </c>
      <c r="D4205" s="1">
        <f>SUBTOTAL(9,D4203:D4204)</f>
        <v>0</v>
      </c>
    </row>
    <row r="4206" hidden="1" customHeight="1" outlineLevel="2" spans="1:4">
      <c r="A4206" s="27">
        <v>45496</v>
      </c>
      <c r="B4206" s="1" t="s">
        <v>2587</v>
      </c>
      <c r="C4206" s="1" t="s">
        <v>19</v>
      </c>
      <c r="D4206" s="1">
        <v>40</v>
      </c>
    </row>
    <row r="4207" hidden="1" customHeight="1" outlineLevel="2" spans="1:4">
      <c r="A4207" s="27">
        <v>45496</v>
      </c>
      <c r="B4207" s="1" t="s">
        <v>2587</v>
      </c>
      <c r="C4207" s="1" t="s">
        <v>19</v>
      </c>
      <c r="D4207" s="1">
        <v>16</v>
      </c>
    </row>
    <row r="4208" hidden="1" customHeight="1" outlineLevel="2" spans="1:10">
      <c r="A4208" s="27">
        <v>45499</v>
      </c>
      <c r="B4208" s="1" t="s">
        <v>2587</v>
      </c>
      <c r="C4208" s="1" t="s">
        <v>19</v>
      </c>
      <c r="D4208" s="1">
        <f>E4208-F4208</f>
        <v>-3</v>
      </c>
      <c r="F4208" s="1">
        <v>3</v>
      </c>
      <c r="H4208" s="1" t="s">
        <v>62</v>
      </c>
      <c r="I4208" s="1" t="s">
        <v>88</v>
      </c>
      <c r="J4208" s="1" t="s">
        <v>89</v>
      </c>
    </row>
    <row r="4209" hidden="1" customHeight="1" outlineLevel="2" spans="1:10">
      <c r="A4209" s="27">
        <v>45524</v>
      </c>
      <c r="B4209" s="1" t="s">
        <v>2587</v>
      </c>
      <c r="C4209" s="1" t="s">
        <v>19</v>
      </c>
      <c r="D4209" s="1">
        <f>E4209-F4209</f>
        <v>-16</v>
      </c>
      <c r="F4209" s="1">
        <v>16</v>
      </c>
      <c r="H4209" s="1" t="s">
        <v>14</v>
      </c>
      <c r="I4209" s="1" t="s">
        <v>21</v>
      </c>
      <c r="J4209" s="1" t="s">
        <v>16</v>
      </c>
    </row>
    <row r="4210" hidden="1" customHeight="1" outlineLevel="2" spans="1:10">
      <c r="A4210" s="27">
        <v>45524</v>
      </c>
      <c r="B4210" s="1" t="s">
        <v>2587</v>
      </c>
      <c r="C4210" s="1" t="s">
        <v>19</v>
      </c>
      <c r="D4210" s="1">
        <f>E4210-F4210</f>
        <v>-37</v>
      </c>
      <c r="F4210" s="1">
        <v>37</v>
      </c>
      <c r="H4210" s="1" t="s">
        <v>14</v>
      </c>
      <c r="I4210" s="1" t="s">
        <v>21</v>
      </c>
      <c r="J4210" s="1" t="s">
        <v>16</v>
      </c>
    </row>
    <row r="4211" hidden="1" customHeight="1" outlineLevel="2" spans="1:7">
      <c r="A4211" s="27">
        <v>45539</v>
      </c>
      <c r="B4211" s="1" t="s">
        <v>2587</v>
      </c>
      <c r="C4211" s="1" t="s">
        <v>19</v>
      </c>
      <c r="D4211" s="1">
        <f>E4211-F4211</f>
        <v>13</v>
      </c>
      <c r="E4211" s="1">
        <v>13</v>
      </c>
      <c r="G4211" s="1" t="s">
        <v>869</v>
      </c>
    </row>
    <row r="4212" hidden="1" customHeight="1" outlineLevel="2" spans="1:10">
      <c r="A4212" s="27">
        <v>45558</v>
      </c>
      <c r="B4212" s="1" t="s">
        <v>2587</v>
      </c>
      <c r="C4212" s="1" t="s">
        <v>19</v>
      </c>
      <c r="D4212" s="1">
        <f>E4212-F4212</f>
        <v>-13</v>
      </c>
      <c r="F4212" s="1">
        <v>13</v>
      </c>
      <c r="H4212" s="1" t="s">
        <v>14</v>
      </c>
      <c r="I4212" s="1" t="s">
        <v>21</v>
      </c>
      <c r="J4212" s="1" t="s">
        <v>16</v>
      </c>
    </row>
    <row r="4213" customHeight="1" outlineLevel="1" collapsed="1" spans="1:4">
      <c r="A4213" s="27"/>
      <c r="B4213" s="28" t="s">
        <v>2588</v>
      </c>
      <c r="D4213" s="1">
        <f>SUBTOTAL(9,D4206:D4212)</f>
        <v>0</v>
      </c>
    </row>
    <row r="4214" hidden="1" customHeight="1" outlineLevel="2" spans="1:4">
      <c r="A4214" s="27">
        <v>45496</v>
      </c>
      <c r="B4214" s="1" t="s">
        <v>2589</v>
      </c>
      <c r="C4214" s="1" t="s">
        <v>19</v>
      </c>
      <c r="D4214" s="1">
        <v>6</v>
      </c>
    </row>
    <row r="4215" hidden="1" customHeight="1" outlineLevel="2" spans="1:10">
      <c r="A4215" s="27">
        <v>45524</v>
      </c>
      <c r="B4215" s="1" t="s">
        <v>2589</v>
      </c>
      <c r="C4215" s="1" t="s">
        <v>19</v>
      </c>
      <c r="D4215" s="1">
        <f>E4215-F4215</f>
        <v>-6</v>
      </c>
      <c r="F4215" s="1">
        <v>6</v>
      </c>
      <c r="H4215" s="1" t="s">
        <v>14</v>
      </c>
      <c r="I4215" s="1" t="s">
        <v>21</v>
      </c>
      <c r="J4215" s="1" t="s">
        <v>16</v>
      </c>
    </row>
    <row r="4216" customHeight="1" outlineLevel="1" collapsed="1" spans="1:4">
      <c r="A4216" s="27"/>
      <c r="B4216" s="28" t="s">
        <v>2590</v>
      </c>
      <c r="D4216" s="1">
        <f>SUBTOTAL(9,D4214:D4215)</f>
        <v>0</v>
      </c>
    </row>
    <row r="4217" hidden="1" customHeight="1" outlineLevel="2" spans="1:4">
      <c r="A4217" s="27">
        <v>45496</v>
      </c>
      <c r="B4217" s="1" t="s">
        <v>2591</v>
      </c>
      <c r="C4217" s="1" t="s">
        <v>19</v>
      </c>
      <c r="D4217" s="1">
        <v>2</v>
      </c>
    </row>
    <row r="4218" hidden="1" customHeight="1" outlineLevel="2" spans="1:10">
      <c r="A4218" s="27">
        <v>45524</v>
      </c>
      <c r="B4218" s="1" t="s">
        <v>2591</v>
      </c>
      <c r="C4218" s="1" t="s">
        <v>19</v>
      </c>
      <c r="D4218" s="1">
        <f>E4218-F4218</f>
        <v>-2</v>
      </c>
      <c r="F4218" s="1">
        <v>2</v>
      </c>
      <c r="H4218" s="1" t="s">
        <v>14</v>
      </c>
      <c r="I4218" s="1" t="s">
        <v>21</v>
      </c>
      <c r="J4218" s="1" t="s">
        <v>16</v>
      </c>
    </row>
    <row r="4219" customHeight="1" outlineLevel="1" collapsed="1" spans="1:4">
      <c r="A4219" s="27"/>
      <c r="B4219" s="28" t="s">
        <v>2592</v>
      </c>
      <c r="D4219" s="1">
        <f>SUBTOTAL(9,D4217:D4218)</f>
        <v>0</v>
      </c>
    </row>
    <row r="4220" hidden="1" customHeight="1" outlineLevel="2" spans="1:4">
      <c r="A4220" s="27">
        <v>45496</v>
      </c>
      <c r="B4220" s="1" t="s">
        <v>2593</v>
      </c>
      <c r="C4220" s="1" t="s">
        <v>19</v>
      </c>
      <c r="D4220" s="1">
        <v>276</v>
      </c>
    </row>
    <row r="4221" hidden="1" customHeight="1" outlineLevel="2" spans="1:10">
      <c r="A4221" s="27">
        <v>45502</v>
      </c>
      <c r="B4221" s="1" t="s">
        <v>2593</v>
      </c>
      <c r="C4221" s="1" t="s">
        <v>19</v>
      </c>
      <c r="D4221" s="1">
        <f t="shared" ref="D4221:D4228" si="58">E4221-F4221</f>
        <v>-5</v>
      </c>
      <c r="F4221" s="1">
        <v>5</v>
      </c>
      <c r="H4221" s="1" t="s">
        <v>62</v>
      </c>
      <c r="I4221" s="1" t="s">
        <v>88</v>
      </c>
      <c r="J4221" s="1" t="s">
        <v>89</v>
      </c>
    </row>
    <row r="4222" hidden="1" customHeight="1" outlineLevel="2" spans="1:10">
      <c r="A4222" s="27">
        <v>45524</v>
      </c>
      <c r="B4222" s="1" t="s">
        <v>2593</v>
      </c>
      <c r="C4222" s="1" t="s">
        <v>19</v>
      </c>
      <c r="D4222" s="1">
        <f t="shared" si="58"/>
        <v>-2</v>
      </c>
      <c r="F4222" s="1">
        <v>2</v>
      </c>
      <c r="H4222" s="1" t="s">
        <v>62</v>
      </c>
      <c r="I4222" s="1" t="s">
        <v>88</v>
      </c>
      <c r="J4222" s="1" t="s">
        <v>89</v>
      </c>
    </row>
    <row r="4223" hidden="1" customHeight="1" outlineLevel="2" spans="1:10">
      <c r="A4223" s="27">
        <v>45524</v>
      </c>
      <c r="B4223" s="1" t="s">
        <v>2593</v>
      </c>
      <c r="C4223" s="1" t="s">
        <v>19</v>
      </c>
      <c r="D4223" s="1">
        <f t="shared" si="58"/>
        <v>-38</v>
      </c>
      <c r="F4223" s="1">
        <v>38</v>
      </c>
      <c r="H4223" s="1" t="s">
        <v>14</v>
      </c>
      <c r="I4223" s="1" t="s">
        <v>21</v>
      </c>
      <c r="J4223" s="1" t="s">
        <v>16</v>
      </c>
    </row>
    <row r="4224" hidden="1" customHeight="1" outlineLevel="2" spans="1:10">
      <c r="A4224" s="27">
        <v>45524</v>
      </c>
      <c r="B4224" s="1" t="s">
        <v>2593</v>
      </c>
      <c r="C4224" s="1" t="s">
        <v>19</v>
      </c>
      <c r="D4224" s="1">
        <f t="shared" si="58"/>
        <v>-65</v>
      </c>
      <c r="F4224" s="1">
        <v>65</v>
      </c>
      <c r="H4224" s="1" t="s">
        <v>14</v>
      </c>
      <c r="I4224" s="1" t="s">
        <v>21</v>
      </c>
      <c r="J4224" s="1" t="s">
        <v>16</v>
      </c>
    </row>
    <row r="4225" hidden="1" customHeight="1" outlineLevel="2" spans="1:10">
      <c r="A4225" s="27">
        <v>45540</v>
      </c>
      <c r="B4225" s="1" t="s">
        <v>2593</v>
      </c>
      <c r="C4225" s="1" t="s">
        <v>19</v>
      </c>
      <c r="D4225" s="1">
        <f t="shared" si="58"/>
        <v>-1</v>
      </c>
      <c r="F4225" s="1">
        <v>1</v>
      </c>
      <c r="H4225" s="1" t="s">
        <v>62</v>
      </c>
      <c r="I4225" s="1" t="s">
        <v>88</v>
      </c>
      <c r="J4225" s="1" t="s">
        <v>731</v>
      </c>
    </row>
    <row r="4226" hidden="1" customHeight="1" outlineLevel="2" spans="1:10">
      <c r="A4226" s="27">
        <v>45544</v>
      </c>
      <c r="B4226" s="1" t="s">
        <v>2593</v>
      </c>
      <c r="C4226" s="1" t="s">
        <v>19</v>
      </c>
      <c r="D4226" s="1">
        <f t="shared" si="58"/>
        <v>-2</v>
      </c>
      <c r="F4226" s="1">
        <v>2</v>
      </c>
      <c r="H4226" s="1" t="s">
        <v>62</v>
      </c>
      <c r="I4226" s="1" t="s">
        <v>88</v>
      </c>
      <c r="J4226" s="1" t="s">
        <v>89</v>
      </c>
    </row>
    <row r="4227" hidden="1" customHeight="1" outlineLevel="2" spans="1:10">
      <c r="A4227" s="27">
        <v>45636</v>
      </c>
      <c r="B4227" s="1" t="s">
        <v>2593</v>
      </c>
      <c r="C4227" s="1" t="s">
        <v>19</v>
      </c>
      <c r="D4227" s="1">
        <f t="shared" si="58"/>
        <v>-2</v>
      </c>
      <c r="F4227" s="1">
        <v>2</v>
      </c>
      <c r="H4227" s="1" t="s">
        <v>62</v>
      </c>
      <c r="I4227" s="1" t="s">
        <v>92</v>
      </c>
      <c r="J4227" s="1" t="s">
        <v>89</v>
      </c>
    </row>
    <row r="4228" hidden="1" customHeight="1" outlineLevel="2" spans="1:10">
      <c r="A4228" s="27">
        <v>46022</v>
      </c>
      <c r="B4228" s="1" t="s">
        <v>2593</v>
      </c>
      <c r="C4228" s="1" t="s">
        <v>19</v>
      </c>
      <c r="D4228" s="1">
        <f t="shared" si="58"/>
        <v>-121</v>
      </c>
      <c r="F4228" s="1">
        <v>121</v>
      </c>
      <c r="H4228" s="1" t="s">
        <v>38</v>
      </c>
      <c r="I4228" s="1" t="s">
        <v>39</v>
      </c>
      <c r="J4228" s="1" t="s">
        <v>39</v>
      </c>
    </row>
    <row r="4229" customHeight="1" outlineLevel="1" collapsed="1" spans="1:4">
      <c r="A4229" s="27"/>
      <c r="B4229" s="28" t="s">
        <v>2594</v>
      </c>
      <c r="D4229" s="1">
        <f>SUBTOTAL(9,D4220:D4228)</f>
        <v>40</v>
      </c>
    </row>
    <row r="4230" hidden="1" customHeight="1" outlineLevel="2" spans="1:4">
      <c r="A4230" s="27">
        <v>45496</v>
      </c>
      <c r="B4230" s="1" t="s">
        <v>2595</v>
      </c>
      <c r="C4230" s="1" t="s">
        <v>19</v>
      </c>
      <c r="D4230" s="1">
        <v>283</v>
      </c>
    </row>
    <row r="4231" hidden="1" customHeight="1" outlineLevel="2" spans="1:10">
      <c r="A4231" s="27">
        <v>45502</v>
      </c>
      <c r="B4231" s="1" t="s">
        <v>2595</v>
      </c>
      <c r="C4231" s="1" t="s">
        <v>19</v>
      </c>
      <c r="D4231" s="1">
        <f>E4231-F4231</f>
        <v>-5</v>
      </c>
      <c r="F4231" s="1">
        <v>5</v>
      </c>
      <c r="H4231" s="1" t="s">
        <v>62</v>
      </c>
      <c r="I4231" s="1" t="s">
        <v>88</v>
      </c>
      <c r="J4231" s="1" t="s">
        <v>89</v>
      </c>
    </row>
    <row r="4232" hidden="1" customHeight="1" outlineLevel="2" spans="1:10">
      <c r="A4232" s="27">
        <v>45524</v>
      </c>
      <c r="B4232" s="1" t="s">
        <v>2595</v>
      </c>
      <c r="C4232" s="1" t="s">
        <v>19</v>
      </c>
      <c r="D4232" s="1">
        <f>E4232-F4232</f>
        <v>-2</v>
      </c>
      <c r="F4232" s="1">
        <v>2</v>
      </c>
      <c r="H4232" s="1" t="s">
        <v>62</v>
      </c>
      <c r="I4232" s="1" t="s">
        <v>88</v>
      </c>
      <c r="J4232" s="1" t="s">
        <v>89</v>
      </c>
    </row>
    <row r="4233" hidden="1" customHeight="1" outlineLevel="2" spans="1:10">
      <c r="A4233" s="27">
        <v>45524</v>
      </c>
      <c r="B4233" s="1" t="s">
        <v>2595</v>
      </c>
      <c r="C4233" s="1" t="s">
        <v>19</v>
      </c>
      <c r="D4233" s="1">
        <f>E4233-F4233</f>
        <v>-37</v>
      </c>
      <c r="F4233" s="1">
        <v>37</v>
      </c>
      <c r="H4233" s="1" t="s">
        <v>14</v>
      </c>
      <c r="I4233" s="1" t="s">
        <v>21</v>
      </c>
      <c r="J4233" s="1" t="s">
        <v>16</v>
      </c>
    </row>
    <row r="4234" hidden="1" customHeight="1" outlineLevel="2" spans="1:10">
      <c r="A4234" s="27">
        <v>45524</v>
      </c>
      <c r="B4234" s="1" t="s">
        <v>2595</v>
      </c>
      <c r="C4234" s="1" t="s">
        <v>19</v>
      </c>
      <c r="D4234" s="1">
        <f>E4234-F4234</f>
        <v>-68</v>
      </c>
      <c r="F4234" s="1">
        <v>68</v>
      </c>
      <c r="H4234" s="1" t="s">
        <v>14</v>
      </c>
      <c r="I4234" s="1" t="s">
        <v>21</v>
      </c>
      <c r="J4234" s="1" t="s">
        <v>16</v>
      </c>
    </row>
    <row r="4235" hidden="1" customHeight="1" outlineLevel="2" spans="1:10">
      <c r="A4235" s="27">
        <v>45636</v>
      </c>
      <c r="B4235" s="1" t="s">
        <v>2595</v>
      </c>
      <c r="C4235" s="1" t="s">
        <v>19</v>
      </c>
      <c r="D4235" s="1">
        <f>E4235-F4235</f>
        <v>-2</v>
      </c>
      <c r="F4235" s="1">
        <v>2</v>
      </c>
      <c r="H4235" s="1" t="s">
        <v>62</v>
      </c>
      <c r="I4235" s="1" t="s">
        <v>92</v>
      </c>
      <c r="J4235" s="1" t="s">
        <v>89</v>
      </c>
    </row>
    <row r="4236" customHeight="1" outlineLevel="1" collapsed="1" spans="1:4">
      <c r="A4236" s="27"/>
      <c r="B4236" s="28" t="s">
        <v>2596</v>
      </c>
      <c r="D4236" s="1">
        <f>SUBTOTAL(9,D4230:D4235)</f>
        <v>169</v>
      </c>
    </row>
    <row r="4237" hidden="1" customHeight="1" outlineLevel="2" spans="1:7">
      <c r="A4237" s="27">
        <v>45539</v>
      </c>
      <c r="B4237" s="1" t="s">
        <v>2597</v>
      </c>
      <c r="C4237" s="1" t="s">
        <v>19</v>
      </c>
      <c r="D4237" s="1">
        <f>E4237-F4237</f>
        <v>1</v>
      </c>
      <c r="E4237" s="1">
        <v>1</v>
      </c>
      <c r="G4237" s="1" t="s">
        <v>869</v>
      </c>
    </row>
    <row r="4238" hidden="1" customHeight="1" outlineLevel="2" spans="1:10">
      <c r="A4238" s="27">
        <v>45558</v>
      </c>
      <c r="B4238" s="1" t="s">
        <v>2597</v>
      </c>
      <c r="C4238" s="1" t="s">
        <v>19</v>
      </c>
      <c r="D4238" s="1">
        <f>E4238-F4238</f>
        <v>-1</v>
      </c>
      <c r="F4238" s="1">
        <v>1</v>
      </c>
      <c r="H4238" s="1" t="s">
        <v>14</v>
      </c>
      <c r="I4238" s="1" t="s">
        <v>21</v>
      </c>
      <c r="J4238" s="1" t="s">
        <v>16</v>
      </c>
    </row>
    <row r="4239" customHeight="1" outlineLevel="1" collapsed="1" spans="1:4">
      <c r="A4239" s="27"/>
      <c r="B4239" s="28" t="s">
        <v>2598</v>
      </c>
      <c r="D4239" s="1">
        <f>SUBTOTAL(9,D4237:D4238)</f>
        <v>0</v>
      </c>
    </row>
    <row r="4240" hidden="1" customHeight="1" outlineLevel="2" spans="1:4">
      <c r="A4240" s="27">
        <v>45496</v>
      </c>
      <c r="B4240" s="1" t="s">
        <v>2599</v>
      </c>
      <c r="C4240" s="1" t="s">
        <v>19</v>
      </c>
      <c r="D4240" s="1">
        <v>2</v>
      </c>
    </row>
    <row r="4241" hidden="1" customHeight="1" outlineLevel="2" spans="1:4">
      <c r="A4241" s="27">
        <v>45496</v>
      </c>
      <c r="B4241" s="1" t="s">
        <v>2599</v>
      </c>
      <c r="C4241" s="1" t="s">
        <v>19</v>
      </c>
      <c r="D4241" s="1">
        <v>1</v>
      </c>
    </row>
    <row r="4242" hidden="1" customHeight="1" outlineLevel="2" spans="1:10">
      <c r="A4242" s="27">
        <v>45547</v>
      </c>
      <c r="B4242" s="1" t="s">
        <v>2599</v>
      </c>
      <c r="C4242" s="1" t="s">
        <v>19</v>
      </c>
      <c r="D4242" s="1">
        <f>E4242-F4242</f>
        <v>-1</v>
      </c>
      <c r="F4242" s="1">
        <v>1</v>
      </c>
      <c r="H4242" s="1" t="s">
        <v>14</v>
      </c>
      <c r="I4242" s="1" t="s">
        <v>15</v>
      </c>
      <c r="J4242" s="1" t="s">
        <v>29</v>
      </c>
    </row>
    <row r="4243" hidden="1" customHeight="1" outlineLevel="2" spans="1:10">
      <c r="A4243" s="27">
        <v>45579</v>
      </c>
      <c r="B4243" s="1" t="s">
        <v>2599</v>
      </c>
      <c r="C4243" s="1" t="s">
        <v>19</v>
      </c>
      <c r="D4243" s="1">
        <f>E4243-F4243</f>
        <v>-1</v>
      </c>
      <c r="F4243" s="1">
        <v>1</v>
      </c>
      <c r="H4243" s="1" t="s">
        <v>38</v>
      </c>
      <c r="I4243" s="1" t="s">
        <v>154</v>
      </c>
      <c r="J4243" s="1" t="s">
        <v>89</v>
      </c>
    </row>
    <row r="4244" hidden="1" customHeight="1" outlineLevel="2" spans="1:10">
      <c r="A4244" s="27">
        <v>45636</v>
      </c>
      <c r="B4244" s="1" t="s">
        <v>2599</v>
      </c>
      <c r="C4244" s="1" t="s">
        <v>19</v>
      </c>
      <c r="D4244" s="1">
        <f>E4244-F4244</f>
        <v>-1</v>
      </c>
      <c r="F4244" s="1">
        <v>1</v>
      </c>
      <c r="H4244" s="1" t="s">
        <v>158</v>
      </c>
      <c r="I4244" s="1" t="s">
        <v>157</v>
      </c>
      <c r="J4244" s="1" t="s">
        <v>89</v>
      </c>
    </row>
    <row r="4245" customHeight="1" outlineLevel="1" collapsed="1" spans="1:4">
      <c r="A4245" s="27"/>
      <c r="B4245" s="28" t="s">
        <v>2600</v>
      </c>
      <c r="D4245" s="1">
        <f>SUBTOTAL(9,D4240:D4244)</f>
        <v>0</v>
      </c>
    </row>
    <row r="4246" hidden="1" customHeight="1" outlineLevel="2" spans="1:7">
      <c r="A4246" s="27">
        <v>45531</v>
      </c>
      <c r="B4246" s="1" t="s">
        <v>2601</v>
      </c>
      <c r="C4246" s="1" t="s">
        <v>19</v>
      </c>
      <c r="D4246" s="1">
        <f>E4246-F4246</f>
        <v>50</v>
      </c>
      <c r="E4246" s="1">
        <v>50</v>
      </c>
      <c r="G4246" s="1" t="s">
        <v>61</v>
      </c>
    </row>
    <row r="4247" hidden="1" customHeight="1" outlineLevel="2" spans="1:10">
      <c r="A4247" s="27">
        <v>45554</v>
      </c>
      <c r="B4247" s="1" t="s">
        <v>2601</v>
      </c>
      <c r="C4247" s="1" t="s">
        <v>19</v>
      </c>
      <c r="D4247" s="1">
        <f>E4247-F4247</f>
        <v>-50</v>
      </c>
      <c r="F4247" s="1">
        <v>50</v>
      </c>
      <c r="H4247" s="1" t="s">
        <v>406</v>
      </c>
      <c r="I4247" s="1" t="s">
        <v>154</v>
      </c>
      <c r="J4247" s="1" t="s">
        <v>89</v>
      </c>
    </row>
    <row r="4248" customHeight="1" outlineLevel="1" collapsed="1" spans="1:4">
      <c r="A4248" s="27"/>
      <c r="B4248" s="28" t="s">
        <v>2602</v>
      </c>
      <c r="D4248" s="1">
        <f>SUBTOTAL(9,D4246:D4247)</f>
        <v>0</v>
      </c>
    </row>
    <row r="4249" hidden="1" customHeight="1" outlineLevel="2" spans="1:4">
      <c r="A4249" s="27">
        <v>45496</v>
      </c>
      <c r="B4249" s="1" t="s">
        <v>2603</v>
      </c>
      <c r="C4249" s="1" t="s">
        <v>1516</v>
      </c>
      <c r="D4249" s="1">
        <v>2</v>
      </c>
    </row>
    <row r="4250" hidden="1" customHeight="1" outlineLevel="2" spans="1:4">
      <c r="A4250" s="27">
        <v>45496</v>
      </c>
      <c r="B4250" s="1" t="s">
        <v>2603</v>
      </c>
      <c r="C4250" s="1" t="s">
        <v>1516</v>
      </c>
      <c r="D4250" s="1">
        <v>20</v>
      </c>
    </row>
    <row r="4251" hidden="1" customHeight="1" outlineLevel="2" spans="1:10">
      <c r="A4251" s="27">
        <v>45533</v>
      </c>
      <c r="B4251" s="1" t="s">
        <v>2603</v>
      </c>
      <c r="C4251" s="1" t="s">
        <v>1516</v>
      </c>
      <c r="D4251" s="1">
        <f>E4251-F4251</f>
        <v>-2</v>
      </c>
      <c r="F4251" s="1">
        <v>2</v>
      </c>
      <c r="H4251" s="1" t="s">
        <v>690</v>
      </c>
      <c r="I4251" s="1" t="s">
        <v>157</v>
      </c>
      <c r="J4251" s="1" t="s">
        <v>89</v>
      </c>
    </row>
    <row r="4252" hidden="1" customHeight="1" outlineLevel="2" spans="1:7">
      <c r="A4252" s="27">
        <v>45531</v>
      </c>
      <c r="B4252" s="1" t="s">
        <v>2603</v>
      </c>
      <c r="C4252" s="1" t="s">
        <v>803</v>
      </c>
      <c r="D4252" s="1">
        <f>E4252-F4252</f>
        <v>1</v>
      </c>
      <c r="E4252" s="1">
        <v>1</v>
      </c>
      <c r="G4252" s="1" t="s">
        <v>61</v>
      </c>
    </row>
    <row r="4253" hidden="1" customHeight="1" outlineLevel="2" spans="1:10">
      <c r="A4253" s="27">
        <v>45544</v>
      </c>
      <c r="B4253" s="1" t="s">
        <v>2603</v>
      </c>
      <c r="C4253" s="1" t="s">
        <v>1516</v>
      </c>
      <c r="D4253" s="1">
        <f>E4253-F4253</f>
        <v>-1</v>
      </c>
      <c r="F4253" s="1">
        <v>1</v>
      </c>
      <c r="H4253" s="1" t="s">
        <v>62</v>
      </c>
      <c r="I4253" s="1" t="s">
        <v>88</v>
      </c>
      <c r="J4253" s="1" t="s">
        <v>89</v>
      </c>
    </row>
    <row r="4254" hidden="1" customHeight="1" outlineLevel="2" spans="1:10">
      <c r="A4254" s="27">
        <v>46022</v>
      </c>
      <c r="B4254" s="1" t="s">
        <v>2603</v>
      </c>
      <c r="C4254" s="1" t="s">
        <v>19</v>
      </c>
      <c r="D4254" s="1">
        <f>E4254-F4254</f>
        <v>-20</v>
      </c>
      <c r="F4254" s="1">
        <v>20</v>
      </c>
      <c r="H4254" s="1" t="s">
        <v>38</v>
      </c>
      <c r="I4254" s="1" t="s">
        <v>39</v>
      </c>
      <c r="J4254" s="1" t="s">
        <v>39</v>
      </c>
    </row>
    <row r="4255" customHeight="1" outlineLevel="1" collapsed="1" spans="1:4">
      <c r="A4255" s="27"/>
      <c r="B4255" s="28" t="s">
        <v>2604</v>
      </c>
      <c r="D4255" s="1">
        <f>SUBTOTAL(9,D4249:D4254)</f>
        <v>0</v>
      </c>
    </row>
    <row r="4256" hidden="1" customHeight="1" outlineLevel="2" spans="1:4">
      <c r="A4256" s="27">
        <v>45496</v>
      </c>
      <c r="B4256" s="1" t="s">
        <v>2605</v>
      </c>
      <c r="C4256" s="1" t="s">
        <v>1294</v>
      </c>
      <c r="D4256" s="1">
        <v>990</v>
      </c>
    </row>
    <row r="4257" customHeight="1" outlineLevel="1" collapsed="1" spans="1:4">
      <c r="A4257" s="27"/>
      <c r="B4257" s="28" t="s">
        <v>2606</v>
      </c>
      <c r="D4257" s="1">
        <f>SUBTOTAL(9,D4256)</f>
        <v>990</v>
      </c>
    </row>
    <row r="4258" hidden="1" customHeight="1" outlineLevel="2" spans="1:11">
      <c r="A4258" s="27">
        <v>45618</v>
      </c>
      <c r="B4258" s="1" t="s">
        <v>2607</v>
      </c>
      <c r="C4258" s="1" t="s">
        <v>2608</v>
      </c>
      <c r="D4258" s="1">
        <f>E4258-F4258</f>
        <v>187</v>
      </c>
      <c r="E4258" s="1">
        <v>187</v>
      </c>
      <c r="K4258" s="1" t="s">
        <v>879</v>
      </c>
    </row>
    <row r="4259" hidden="1" customHeight="1" outlineLevel="2" spans="1:10">
      <c r="A4259" s="27">
        <v>45627</v>
      </c>
      <c r="B4259" s="1" t="s">
        <v>2607</v>
      </c>
      <c r="C4259" s="1" t="s">
        <v>2575</v>
      </c>
      <c r="D4259" s="1">
        <f>E4259-F4259</f>
        <v>-187</v>
      </c>
      <c r="F4259" s="1">
        <v>187</v>
      </c>
      <c r="H4259" s="1" t="s">
        <v>1344</v>
      </c>
      <c r="I4259" s="1" t="s">
        <v>1345</v>
      </c>
      <c r="J4259" s="1" t="s">
        <v>16</v>
      </c>
    </row>
    <row r="4260" customHeight="1" outlineLevel="1" collapsed="1" spans="1:4">
      <c r="A4260" s="27"/>
      <c r="B4260" s="28" t="s">
        <v>2609</v>
      </c>
      <c r="D4260" s="1">
        <f>SUBTOTAL(9,D4258:D4259)</f>
        <v>0</v>
      </c>
    </row>
    <row r="4261" hidden="1" customHeight="1" outlineLevel="2" spans="1:4">
      <c r="A4261" s="27">
        <v>45496</v>
      </c>
      <c r="B4261" s="1" t="s">
        <v>2610</v>
      </c>
      <c r="C4261" s="1" t="s">
        <v>1516</v>
      </c>
      <c r="D4261" s="1">
        <v>2</v>
      </c>
    </row>
    <row r="4262" hidden="1" customHeight="1" outlineLevel="2" spans="1:10">
      <c r="A4262" s="27">
        <v>45490</v>
      </c>
      <c r="B4262" s="1" t="s">
        <v>2610</v>
      </c>
      <c r="C4262" s="1" t="s">
        <v>1516</v>
      </c>
      <c r="D4262" s="1">
        <f>E4262-F4262</f>
        <v>-1</v>
      </c>
      <c r="F4262" s="1">
        <v>1</v>
      </c>
      <c r="H4262" s="1" t="s">
        <v>62</v>
      </c>
      <c r="I4262" s="1" t="s">
        <v>88</v>
      </c>
      <c r="J4262" s="1" t="s">
        <v>1455</v>
      </c>
    </row>
    <row r="4263" hidden="1" customHeight="1" outlineLevel="2" spans="1:10">
      <c r="A4263" s="27">
        <v>45496</v>
      </c>
      <c r="B4263" s="1" t="s">
        <v>2610</v>
      </c>
      <c r="C4263" s="1" t="s">
        <v>1516</v>
      </c>
      <c r="D4263" s="1">
        <f>E4263-F4263</f>
        <v>-1</v>
      </c>
      <c r="F4263" s="1">
        <v>1</v>
      </c>
      <c r="H4263" s="1" t="s">
        <v>62</v>
      </c>
      <c r="I4263" s="1" t="s">
        <v>88</v>
      </c>
      <c r="J4263" s="1" t="s">
        <v>89</v>
      </c>
    </row>
    <row r="4264" customHeight="1" outlineLevel="1" collapsed="1" spans="1:4">
      <c r="A4264" s="27"/>
      <c r="B4264" s="28" t="s">
        <v>2611</v>
      </c>
      <c r="D4264" s="1">
        <f>SUBTOTAL(9,D4261:D4263)</f>
        <v>0</v>
      </c>
    </row>
    <row r="4265" customHeight="1" spans="1:4">
      <c r="A4265" s="27"/>
      <c r="B4265" s="28" t="s">
        <v>2612</v>
      </c>
      <c r="D4265" s="1">
        <f>SUBTOTAL(9,D2:D4263)</f>
        <v>165450</v>
      </c>
    </row>
  </sheetData>
  <autoFilter xmlns:etc="http://www.wps.cn/officeDocument/2017/etCustomData" ref="A1:K4265" etc:filterBottomFollowUsedRange="0">
    <sortState ref="A1:K4265">
      <sortCondition ref="B2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6"/>
  <sheetViews>
    <sheetView tabSelected="1" topLeftCell="A606" workbookViewId="0">
      <selection activeCell="N626" sqref="N626"/>
    </sheetView>
  </sheetViews>
  <sheetFormatPr defaultColWidth="9" defaultRowHeight="13.5" outlineLevelCol="6"/>
  <cols>
    <col min="1" max="1" width="7.625" style="1" customWidth="1"/>
    <col min="2" max="2" width="38.5" style="1" customWidth="1"/>
    <col min="3" max="3" width="9.375" style="1" customWidth="1"/>
    <col min="4" max="4" width="10.625" style="1" customWidth="1"/>
    <col min="5" max="5" width="10.75" style="1" customWidth="1"/>
    <col min="6" max="6" width="12.375" style="1" customWidth="1"/>
    <col min="7" max="7" width="14.375" style="1" customWidth="1"/>
    <col min="8" max="16384" width="9" style="1"/>
  </cols>
  <sheetData>
    <row r="1" ht="24" spans="1:7">
      <c r="A1" s="2" t="s">
        <v>2613</v>
      </c>
      <c r="B1" s="2" t="s">
        <v>1</v>
      </c>
      <c r="C1" s="2" t="s">
        <v>2</v>
      </c>
      <c r="D1" s="2" t="s">
        <v>3</v>
      </c>
      <c r="E1" s="3" t="s">
        <v>2614</v>
      </c>
      <c r="F1" s="4" t="s">
        <v>2615</v>
      </c>
      <c r="G1" s="5" t="s">
        <v>10</v>
      </c>
    </row>
    <row r="2" spans="1:7">
      <c r="A2" s="6">
        <v>1</v>
      </c>
      <c r="B2" s="6" t="s">
        <v>85</v>
      </c>
      <c r="C2" s="6" t="s">
        <v>19</v>
      </c>
      <c r="D2" s="6">
        <v>191</v>
      </c>
      <c r="E2" s="7">
        <v>8.25</v>
      </c>
      <c r="F2" s="7">
        <f t="shared" ref="F2:F65" si="0">D2*E2</f>
        <v>1575.75</v>
      </c>
      <c r="G2" s="8"/>
    </row>
    <row r="3" spans="1:7">
      <c r="A3" s="6">
        <v>2</v>
      </c>
      <c r="B3" s="6" t="s">
        <v>94</v>
      </c>
      <c r="C3" s="6" t="s">
        <v>12</v>
      </c>
      <c r="D3" s="6">
        <v>1171</v>
      </c>
      <c r="E3" s="7">
        <v>6.54</v>
      </c>
      <c r="F3" s="7">
        <f t="shared" si="0"/>
        <v>7658.34</v>
      </c>
      <c r="G3" s="8"/>
    </row>
    <row r="4" spans="1:7">
      <c r="A4" s="6">
        <v>3</v>
      </c>
      <c r="B4" s="6" t="s">
        <v>96</v>
      </c>
      <c r="C4" s="6" t="s">
        <v>12</v>
      </c>
      <c r="D4" s="6">
        <v>20</v>
      </c>
      <c r="E4" s="7">
        <v>8.25</v>
      </c>
      <c r="F4" s="7">
        <f t="shared" si="0"/>
        <v>165</v>
      </c>
      <c r="G4" s="8"/>
    </row>
    <row r="5" spans="1:7">
      <c r="A5" s="6">
        <v>4</v>
      </c>
      <c r="B5" s="6" t="s">
        <v>104</v>
      </c>
      <c r="C5" s="6" t="s">
        <v>19</v>
      </c>
      <c r="D5" s="6">
        <v>400</v>
      </c>
      <c r="E5" s="7">
        <v>0.5</v>
      </c>
      <c r="F5" s="7">
        <f t="shared" si="0"/>
        <v>200</v>
      </c>
      <c r="G5" s="8"/>
    </row>
    <row r="6" spans="1:7">
      <c r="A6" s="6">
        <v>5</v>
      </c>
      <c r="B6" s="6" t="s">
        <v>106</v>
      </c>
      <c r="C6" s="6" t="s">
        <v>19</v>
      </c>
      <c r="D6" s="6">
        <v>91</v>
      </c>
      <c r="E6" s="7">
        <v>0.8</v>
      </c>
      <c r="F6" s="7">
        <f t="shared" si="0"/>
        <v>72.8</v>
      </c>
      <c r="G6" s="8"/>
    </row>
    <row r="7" spans="1:7">
      <c r="A7" s="6">
        <v>6</v>
      </c>
      <c r="B7" s="6" t="s">
        <v>108</v>
      </c>
      <c r="C7" s="6" t="s">
        <v>19</v>
      </c>
      <c r="D7" s="6">
        <v>139</v>
      </c>
      <c r="E7" s="7">
        <v>1</v>
      </c>
      <c r="F7" s="7">
        <f t="shared" si="0"/>
        <v>139</v>
      </c>
      <c r="G7" s="8"/>
    </row>
    <row r="8" spans="1:7">
      <c r="A8" s="6">
        <v>7</v>
      </c>
      <c r="B8" s="6" t="s">
        <v>114</v>
      </c>
      <c r="C8" s="6" t="s">
        <v>19</v>
      </c>
      <c r="D8" s="6">
        <v>1340</v>
      </c>
      <c r="E8" s="7">
        <v>0.5</v>
      </c>
      <c r="F8" s="7">
        <f t="shared" si="0"/>
        <v>670</v>
      </c>
      <c r="G8" s="8"/>
    </row>
    <row r="9" spans="1:7">
      <c r="A9" s="6">
        <v>8</v>
      </c>
      <c r="B9" s="6" t="s">
        <v>116</v>
      </c>
      <c r="C9" s="6" t="s">
        <v>19</v>
      </c>
      <c r="D9" s="6">
        <v>206</v>
      </c>
      <c r="E9" s="7">
        <v>0.8</v>
      </c>
      <c r="F9" s="7">
        <f t="shared" si="0"/>
        <v>164.8</v>
      </c>
      <c r="G9" s="8"/>
    </row>
    <row r="10" spans="1:7">
      <c r="A10" s="6">
        <v>9</v>
      </c>
      <c r="B10" s="6" t="s">
        <v>118</v>
      </c>
      <c r="C10" s="6" t="s">
        <v>19</v>
      </c>
      <c r="D10" s="6">
        <v>1032</v>
      </c>
      <c r="E10" s="7">
        <v>1</v>
      </c>
      <c r="F10" s="7">
        <f t="shared" si="0"/>
        <v>1032</v>
      </c>
      <c r="G10" s="8"/>
    </row>
    <row r="11" spans="1:7">
      <c r="A11" s="6">
        <v>10</v>
      </c>
      <c r="B11" s="6" t="s">
        <v>136</v>
      </c>
      <c r="C11" s="6" t="s">
        <v>19</v>
      </c>
      <c r="D11" s="6">
        <v>20</v>
      </c>
      <c r="E11" s="7">
        <v>1.76</v>
      </c>
      <c r="F11" s="7">
        <f t="shared" si="0"/>
        <v>35.2</v>
      </c>
      <c r="G11" s="8"/>
    </row>
    <row r="12" spans="1:7">
      <c r="A12" s="6">
        <v>11</v>
      </c>
      <c r="B12" s="6" t="s">
        <v>138</v>
      </c>
      <c r="C12" s="6" t="s">
        <v>19</v>
      </c>
      <c r="D12" s="6">
        <v>13</v>
      </c>
      <c r="E12" s="7">
        <v>8.2</v>
      </c>
      <c r="F12" s="7">
        <f t="shared" si="0"/>
        <v>106.6</v>
      </c>
      <c r="G12" s="8"/>
    </row>
    <row r="13" spans="1:7">
      <c r="A13" s="6">
        <v>12</v>
      </c>
      <c r="B13" s="6" t="s">
        <v>140</v>
      </c>
      <c r="C13" s="6" t="s">
        <v>19</v>
      </c>
      <c r="D13" s="6">
        <v>3</v>
      </c>
      <c r="E13" s="7">
        <v>14.36</v>
      </c>
      <c r="F13" s="7">
        <f t="shared" si="0"/>
        <v>43.08</v>
      </c>
      <c r="G13" s="8"/>
    </row>
    <row r="14" spans="1:7">
      <c r="A14" s="6">
        <v>13</v>
      </c>
      <c r="B14" s="6" t="s">
        <v>148</v>
      </c>
      <c r="C14" s="6" t="s">
        <v>19</v>
      </c>
      <c r="D14" s="6">
        <v>43</v>
      </c>
      <c r="E14" s="7">
        <v>35.99</v>
      </c>
      <c r="F14" s="7">
        <f t="shared" si="0"/>
        <v>1547.57</v>
      </c>
      <c r="G14" s="8"/>
    </row>
    <row r="15" spans="1:7">
      <c r="A15" s="6">
        <v>14</v>
      </c>
      <c r="B15" s="6" t="s">
        <v>150</v>
      </c>
      <c r="C15" s="6" t="s">
        <v>19</v>
      </c>
      <c r="D15" s="6">
        <v>386</v>
      </c>
      <c r="E15" s="7">
        <v>1.36</v>
      </c>
      <c r="F15" s="7">
        <f t="shared" si="0"/>
        <v>524.96</v>
      </c>
      <c r="G15" s="8"/>
    </row>
    <row r="16" spans="1:7">
      <c r="A16" s="6">
        <v>15</v>
      </c>
      <c r="B16" s="6" t="s">
        <v>162</v>
      </c>
      <c r="C16" s="6" t="s">
        <v>19</v>
      </c>
      <c r="D16" s="6">
        <v>431</v>
      </c>
      <c r="E16" s="7">
        <v>2.5</v>
      </c>
      <c r="F16" s="7">
        <f t="shared" si="0"/>
        <v>1077.5</v>
      </c>
      <c r="G16" s="8"/>
    </row>
    <row r="17" spans="1:7">
      <c r="A17" s="6">
        <v>16</v>
      </c>
      <c r="B17" s="6" t="s">
        <v>169</v>
      </c>
      <c r="C17" s="6" t="s">
        <v>19</v>
      </c>
      <c r="D17" s="6">
        <v>122</v>
      </c>
      <c r="E17" s="7">
        <v>9.71</v>
      </c>
      <c r="F17" s="7">
        <f t="shared" si="0"/>
        <v>1184.62</v>
      </c>
      <c r="G17" s="8"/>
    </row>
    <row r="18" spans="1:7">
      <c r="A18" s="6">
        <v>17</v>
      </c>
      <c r="B18" s="6" t="s">
        <v>171</v>
      </c>
      <c r="C18" s="6" t="s">
        <v>19</v>
      </c>
      <c r="D18" s="6">
        <v>61</v>
      </c>
      <c r="E18" s="7">
        <v>10.68</v>
      </c>
      <c r="F18" s="7">
        <f t="shared" si="0"/>
        <v>651.48</v>
      </c>
      <c r="G18" s="8"/>
    </row>
    <row r="19" spans="1:7">
      <c r="A19" s="6">
        <v>18</v>
      </c>
      <c r="B19" s="6" t="s">
        <v>173</v>
      </c>
      <c r="C19" s="6" t="s">
        <v>19</v>
      </c>
      <c r="D19" s="6">
        <v>38</v>
      </c>
      <c r="E19" s="7">
        <v>15.31</v>
      </c>
      <c r="F19" s="7">
        <f t="shared" si="0"/>
        <v>581.78</v>
      </c>
      <c r="G19" s="8"/>
    </row>
    <row r="20" spans="1:7">
      <c r="A20" s="6">
        <v>19</v>
      </c>
      <c r="B20" s="6" t="s">
        <v>178</v>
      </c>
      <c r="C20" s="6" t="s">
        <v>19</v>
      </c>
      <c r="D20" s="6">
        <v>30</v>
      </c>
      <c r="E20" s="7">
        <v>13.39</v>
      </c>
      <c r="F20" s="7">
        <f t="shared" si="0"/>
        <v>401.7</v>
      </c>
      <c r="G20" s="8"/>
    </row>
    <row r="21" spans="1:7">
      <c r="A21" s="6">
        <v>20</v>
      </c>
      <c r="B21" s="6" t="s">
        <v>182</v>
      </c>
      <c r="C21" s="6" t="s">
        <v>19</v>
      </c>
      <c r="D21" s="6">
        <v>1088</v>
      </c>
      <c r="E21" s="7">
        <v>1.89</v>
      </c>
      <c r="F21" s="7">
        <f t="shared" si="0"/>
        <v>2056.32</v>
      </c>
      <c r="G21" s="8"/>
    </row>
    <row r="22" spans="1:7">
      <c r="A22" s="6">
        <v>21</v>
      </c>
      <c r="B22" s="6" t="s">
        <v>190</v>
      </c>
      <c r="C22" s="6" t="s">
        <v>19</v>
      </c>
      <c r="D22" s="6">
        <v>685</v>
      </c>
      <c r="E22" s="7">
        <v>2.23</v>
      </c>
      <c r="F22" s="7">
        <f t="shared" si="0"/>
        <v>1527.55</v>
      </c>
      <c r="G22" s="8"/>
    </row>
    <row r="23" spans="1:7">
      <c r="A23" s="6">
        <v>22</v>
      </c>
      <c r="B23" s="6" t="s">
        <v>192</v>
      </c>
      <c r="C23" s="6" t="s">
        <v>19</v>
      </c>
      <c r="D23" s="6">
        <v>96</v>
      </c>
      <c r="E23" s="7">
        <v>2.4</v>
      </c>
      <c r="F23" s="7">
        <f t="shared" si="0"/>
        <v>230.4</v>
      </c>
      <c r="G23" s="8"/>
    </row>
    <row r="24" spans="1:7">
      <c r="A24" s="6">
        <v>23</v>
      </c>
      <c r="B24" s="6" t="s">
        <v>194</v>
      </c>
      <c r="C24" s="6" t="s">
        <v>19</v>
      </c>
      <c r="D24" s="6">
        <v>23</v>
      </c>
      <c r="E24" s="7">
        <v>2.54</v>
      </c>
      <c r="F24" s="7">
        <f t="shared" si="0"/>
        <v>58.42</v>
      </c>
      <c r="G24" s="8"/>
    </row>
    <row r="25" spans="1:7">
      <c r="A25" s="6">
        <v>24</v>
      </c>
      <c r="B25" s="6" t="s">
        <v>196</v>
      </c>
      <c r="C25" s="6" t="s">
        <v>19</v>
      </c>
      <c r="D25" s="6">
        <v>34</v>
      </c>
      <c r="E25" s="7">
        <v>2.6</v>
      </c>
      <c r="F25" s="7">
        <f t="shared" si="0"/>
        <v>88.4</v>
      </c>
      <c r="G25" s="8"/>
    </row>
    <row r="26" spans="1:7">
      <c r="A26" s="6">
        <v>25</v>
      </c>
      <c r="B26" s="6" t="s">
        <v>198</v>
      </c>
      <c r="C26" s="6" t="s">
        <v>19</v>
      </c>
      <c r="D26" s="6">
        <v>825</v>
      </c>
      <c r="E26" s="7">
        <v>2.74</v>
      </c>
      <c r="F26" s="7">
        <f t="shared" si="0"/>
        <v>2260.5</v>
      </c>
      <c r="G26" s="8"/>
    </row>
    <row r="27" spans="1:7">
      <c r="A27" s="6">
        <v>26</v>
      </c>
      <c r="B27" s="6" t="s">
        <v>200</v>
      </c>
      <c r="C27" s="6" t="s">
        <v>19</v>
      </c>
      <c r="D27" s="6">
        <v>124</v>
      </c>
      <c r="E27" s="7">
        <v>2.74</v>
      </c>
      <c r="F27" s="7">
        <f t="shared" si="0"/>
        <v>339.76</v>
      </c>
      <c r="G27" s="8"/>
    </row>
    <row r="28" spans="1:7">
      <c r="A28" s="6">
        <v>27</v>
      </c>
      <c r="B28" s="6" t="s">
        <v>206</v>
      </c>
      <c r="C28" s="6" t="s">
        <v>19</v>
      </c>
      <c r="D28" s="6">
        <v>2</v>
      </c>
      <c r="E28" s="7">
        <v>3.9</v>
      </c>
      <c r="F28" s="7">
        <f t="shared" si="0"/>
        <v>7.8</v>
      </c>
      <c r="G28" s="8"/>
    </row>
    <row r="29" spans="1:7">
      <c r="A29" s="6">
        <v>28</v>
      </c>
      <c r="B29" s="6" t="s">
        <v>208</v>
      </c>
      <c r="C29" s="6" t="s">
        <v>19</v>
      </c>
      <c r="D29" s="6">
        <v>3</v>
      </c>
      <c r="E29" s="7">
        <v>4.43</v>
      </c>
      <c r="F29" s="7">
        <f t="shared" si="0"/>
        <v>13.29</v>
      </c>
      <c r="G29" s="8"/>
    </row>
    <row r="30" spans="1:7">
      <c r="A30" s="6">
        <v>29</v>
      </c>
      <c r="B30" s="6" t="s">
        <v>210</v>
      </c>
      <c r="C30" s="6" t="s">
        <v>19</v>
      </c>
      <c r="D30" s="6">
        <v>79</v>
      </c>
      <c r="E30" s="7">
        <v>4.43</v>
      </c>
      <c r="F30" s="7">
        <f t="shared" si="0"/>
        <v>349.97</v>
      </c>
      <c r="G30" s="8"/>
    </row>
    <row r="31" spans="1:7">
      <c r="A31" s="6">
        <v>30</v>
      </c>
      <c r="B31" s="6" t="s">
        <v>212</v>
      </c>
      <c r="C31" s="6" t="s">
        <v>19</v>
      </c>
      <c r="D31" s="6">
        <v>3</v>
      </c>
      <c r="E31" s="7">
        <v>5.88</v>
      </c>
      <c r="F31" s="7">
        <f t="shared" si="0"/>
        <v>17.64</v>
      </c>
      <c r="G31" s="8"/>
    </row>
    <row r="32" spans="1:7">
      <c r="A32" s="6">
        <v>31</v>
      </c>
      <c r="B32" s="6" t="s">
        <v>214</v>
      </c>
      <c r="C32" s="6" t="s">
        <v>19</v>
      </c>
      <c r="D32" s="6">
        <v>7</v>
      </c>
      <c r="E32" s="7">
        <v>7.45</v>
      </c>
      <c r="F32" s="7">
        <f t="shared" si="0"/>
        <v>52.15</v>
      </c>
      <c r="G32" s="8"/>
    </row>
    <row r="33" spans="1:7">
      <c r="A33" s="6">
        <v>32</v>
      </c>
      <c r="B33" s="6" t="s">
        <v>216</v>
      </c>
      <c r="C33" s="6" t="s">
        <v>19</v>
      </c>
      <c r="D33" s="6">
        <v>16</v>
      </c>
      <c r="E33" s="7">
        <v>9.16</v>
      </c>
      <c r="F33" s="7">
        <f t="shared" si="0"/>
        <v>146.56</v>
      </c>
      <c r="G33" s="8"/>
    </row>
    <row r="34" spans="1:7">
      <c r="A34" s="6">
        <v>33</v>
      </c>
      <c r="B34" s="6" t="s">
        <v>222</v>
      </c>
      <c r="C34" s="6" t="s">
        <v>19</v>
      </c>
      <c r="D34" s="6">
        <v>1</v>
      </c>
      <c r="E34" s="7">
        <v>1.17</v>
      </c>
      <c r="F34" s="7">
        <f t="shared" si="0"/>
        <v>1.17</v>
      </c>
      <c r="G34" s="8"/>
    </row>
    <row r="35" spans="1:7">
      <c r="A35" s="9">
        <v>34</v>
      </c>
      <c r="B35" s="9" t="s">
        <v>232</v>
      </c>
      <c r="C35" s="9" t="s">
        <v>12</v>
      </c>
      <c r="D35" s="9">
        <v>0</v>
      </c>
      <c r="E35" s="7">
        <f>4.25*4</f>
        <v>17</v>
      </c>
      <c r="F35" s="7">
        <f t="shared" si="0"/>
        <v>0</v>
      </c>
      <c r="G35" s="8"/>
    </row>
    <row r="36" spans="1:7">
      <c r="A36" s="9">
        <v>35</v>
      </c>
      <c r="B36" s="9" t="s">
        <v>234</v>
      </c>
      <c r="C36" s="9" t="s">
        <v>12</v>
      </c>
      <c r="D36" s="9">
        <v>0</v>
      </c>
      <c r="E36" s="7">
        <f>6.01*4</f>
        <v>24.04</v>
      </c>
      <c r="F36" s="7">
        <f t="shared" si="0"/>
        <v>0</v>
      </c>
      <c r="G36" s="8"/>
    </row>
    <row r="37" spans="1:7">
      <c r="A37" s="9">
        <v>36</v>
      </c>
      <c r="B37" s="9" t="s">
        <v>236</v>
      </c>
      <c r="C37" s="9" t="s">
        <v>12</v>
      </c>
      <c r="D37" s="9">
        <v>164</v>
      </c>
      <c r="E37" s="7">
        <f>6.2*4</f>
        <v>24.8</v>
      </c>
      <c r="F37" s="7">
        <f t="shared" si="0"/>
        <v>4067.2</v>
      </c>
      <c r="G37" s="8"/>
    </row>
    <row r="38" spans="1:7">
      <c r="A38" s="6">
        <v>37</v>
      </c>
      <c r="B38" s="6" t="s">
        <v>238</v>
      </c>
      <c r="C38" s="6" t="s">
        <v>12</v>
      </c>
      <c r="D38" s="6">
        <v>236</v>
      </c>
      <c r="E38" s="7">
        <f>10.38*4</f>
        <v>41.52</v>
      </c>
      <c r="F38" s="7">
        <f t="shared" si="0"/>
        <v>9798.72</v>
      </c>
      <c r="G38" s="8"/>
    </row>
    <row r="39" spans="1:7">
      <c r="A39" s="9">
        <v>38</v>
      </c>
      <c r="B39" s="9" t="s">
        <v>240</v>
      </c>
      <c r="C39" s="9" t="s">
        <v>12</v>
      </c>
      <c r="D39" s="9">
        <v>16</v>
      </c>
      <c r="E39" s="7">
        <f>22.36*4</f>
        <v>89.44</v>
      </c>
      <c r="F39" s="7">
        <f t="shared" si="0"/>
        <v>1431.04</v>
      </c>
      <c r="G39" s="8"/>
    </row>
    <row r="40" spans="1:7">
      <c r="A40" s="6">
        <v>39</v>
      </c>
      <c r="B40" s="6" t="s">
        <v>242</v>
      </c>
      <c r="C40" s="6" t="s">
        <v>12</v>
      </c>
      <c r="D40" s="6">
        <v>22</v>
      </c>
      <c r="E40" s="7">
        <f>31.65*4</f>
        <v>126.6</v>
      </c>
      <c r="F40" s="7">
        <f t="shared" si="0"/>
        <v>2785.2</v>
      </c>
      <c r="G40" s="8"/>
    </row>
    <row r="41" spans="1:7">
      <c r="A41" s="6">
        <v>40</v>
      </c>
      <c r="B41" s="6" t="s">
        <v>244</v>
      </c>
      <c r="C41" s="6" t="s">
        <v>12</v>
      </c>
      <c r="D41" s="6">
        <v>46</v>
      </c>
      <c r="E41" s="7">
        <f>47.36*4</f>
        <v>189.44</v>
      </c>
      <c r="F41" s="7">
        <f t="shared" si="0"/>
        <v>8714.24</v>
      </c>
      <c r="G41" s="8"/>
    </row>
    <row r="42" spans="1:7">
      <c r="A42" s="6">
        <v>41</v>
      </c>
      <c r="B42" s="6" t="s">
        <v>252</v>
      </c>
      <c r="C42" s="6" t="s">
        <v>19</v>
      </c>
      <c r="D42" s="6">
        <v>8</v>
      </c>
      <c r="E42" s="7">
        <v>44.1</v>
      </c>
      <c r="F42" s="7">
        <f t="shared" si="0"/>
        <v>352.8</v>
      </c>
      <c r="G42" s="8"/>
    </row>
    <row r="43" spans="1:7">
      <c r="A43" s="6">
        <v>42</v>
      </c>
      <c r="B43" s="6" t="s">
        <v>254</v>
      </c>
      <c r="C43" s="6" t="s">
        <v>19</v>
      </c>
      <c r="D43" s="6">
        <v>125</v>
      </c>
      <c r="E43" s="7">
        <v>15.04</v>
      </c>
      <c r="F43" s="7">
        <f t="shared" si="0"/>
        <v>1880</v>
      </c>
      <c r="G43" s="8"/>
    </row>
    <row r="44" spans="1:7">
      <c r="A44" s="6">
        <v>43</v>
      </c>
      <c r="B44" s="6" t="s">
        <v>256</v>
      </c>
      <c r="C44" s="6" t="s">
        <v>19</v>
      </c>
      <c r="D44" s="6">
        <v>81</v>
      </c>
      <c r="E44" s="7">
        <v>18.03</v>
      </c>
      <c r="F44" s="7">
        <f t="shared" si="0"/>
        <v>1460.43</v>
      </c>
      <c r="G44" s="8"/>
    </row>
    <row r="45" spans="1:7">
      <c r="A45" s="6">
        <v>44</v>
      </c>
      <c r="B45" s="6" t="s">
        <v>258</v>
      </c>
      <c r="C45" s="6" t="s">
        <v>19</v>
      </c>
      <c r="D45" s="6">
        <v>33</v>
      </c>
      <c r="E45" s="7">
        <v>24.59</v>
      </c>
      <c r="F45" s="7">
        <f t="shared" si="0"/>
        <v>811.47</v>
      </c>
      <c r="G45" s="8"/>
    </row>
    <row r="46" spans="1:7">
      <c r="A46" s="6">
        <v>45</v>
      </c>
      <c r="B46" s="6" t="s">
        <v>260</v>
      </c>
      <c r="C46" s="6" t="s">
        <v>19</v>
      </c>
      <c r="D46" s="6">
        <v>172</v>
      </c>
      <c r="E46" s="7">
        <v>18.99</v>
      </c>
      <c r="F46" s="7">
        <f t="shared" si="0"/>
        <v>3266.28</v>
      </c>
      <c r="G46" s="8"/>
    </row>
    <row r="47" spans="1:7">
      <c r="A47" s="6">
        <v>46</v>
      </c>
      <c r="B47" s="6" t="s">
        <v>262</v>
      </c>
      <c r="C47" s="6" t="s">
        <v>19</v>
      </c>
      <c r="D47" s="6">
        <v>27</v>
      </c>
      <c r="E47" s="7">
        <v>18.99</v>
      </c>
      <c r="F47" s="7">
        <f t="shared" si="0"/>
        <v>512.73</v>
      </c>
      <c r="G47" s="8"/>
    </row>
    <row r="48" spans="1:7">
      <c r="A48" s="6">
        <v>47</v>
      </c>
      <c r="B48" s="6" t="s">
        <v>264</v>
      </c>
      <c r="C48" s="6" t="s">
        <v>19</v>
      </c>
      <c r="D48" s="6">
        <v>15</v>
      </c>
      <c r="E48" s="7">
        <v>50</v>
      </c>
      <c r="F48" s="7">
        <f t="shared" si="0"/>
        <v>750</v>
      </c>
      <c r="G48" s="8"/>
    </row>
    <row r="49" spans="1:7">
      <c r="A49" s="6">
        <v>48</v>
      </c>
      <c r="B49" s="6" t="s">
        <v>266</v>
      </c>
      <c r="C49" s="6" t="s">
        <v>19</v>
      </c>
      <c r="D49" s="6">
        <v>334</v>
      </c>
      <c r="E49" s="7">
        <v>6.9</v>
      </c>
      <c r="F49" s="7">
        <f t="shared" si="0"/>
        <v>2304.6</v>
      </c>
      <c r="G49" s="8"/>
    </row>
    <row r="50" spans="1:7">
      <c r="A50" s="6">
        <v>49</v>
      </c>
      <c r="B50" s="6" t="s">
        <v>268</v>
      </c>
      <c r="C50" s="6" t="s">
        <v>19</v>
      </c>
      <c r="D50" s="6">
        <v>62</v>
      </c>
      <c r="E50" s="7">
        <v>12.44</v>
      </c>
      <c r="F50" s="7">
        <f t="shared" si="0"/>
        <v>771.28</v>
      </c>
      <c r="G50" s="8"/>
    </row>
    <row r="51" spans="1:7">
      <c r="A51" s="6">
        <v>50</v>
      </c>
      <c r="B51" s="6" t="s">
        <v>270</v>
      </c>
      <c r="C51" s="6" t="s">
        <v>19</v>
      </c>
      <c r="D51" s="6">
        <v>1</v>
      </c>
      <c r="E51" s="7">
        <v>8.43</v>
      </c>
      <c r="F51" s="7">
        <f t="shared" si="0"/>
        <v>8.43</v>
      </c>
      <c r="G51" s="8"/>
    </row>
    <row r="52" spans="1:7">
      <c r="A52" s="6">
        <v>51</v>
      </c>
      <c r="B52" s="6" t="s">
        <v>272</v>
      </c>
      <c r="C52" s="6" t="s">
        <v>19</v>
      </c>
      <c r="D52" s="6">
        <v>97</v>
      </c>
      <c r="E52" s="7">
        <v>9.61</v>
      </c>
      <c r="F52" s="7">
        <f t="shared" si="0"/>
        <v>932.17</v>
      </c>
      <c r="G52" s="8"/>
    </row>
    <row r="53" spans="1:7">
      <c r="A53" s="6">
        <v>52</v>
      </c>
      <c r="B53" s="6" t="s">
        <v>274</v>
      </c>
      <c r="C53" s="6" t="s">
        <v>19</v>
      </c>
      <c r="D53" s="6">
        <v>1318</v>
      </c>
      <c r="E53" s="7">
        <v>4.41</v>
      </c>
      <c r="F53" s="7">
        <f t="shared" si="0"/>
        <v>5812.38</v>
      </c>
      <c r="G53" s="8"/>
    </row>
    <row r="54" spans="1:7">
      <c r="A54" s="6">
        <v>53</v>
      </c>
      <c r="B54" s="6" t="s">
        <v>280</v>
      </c>
      <c r="C54" s="6" t="s">
        <v>19</v>
      </c>
      <c r="D54" s="6">
        <v>126</v>
      </c>
      <c r="E54" s="7">
        <v>12.08</v>
      </c>
      <c r="F54" s="7">
        <f t="shared" si="0"/>
        <v>1522.08</v>
      </c>
      <c r="G54" s="8"/>
    </row>
    <row r="55" spans="1:7">
      <c r="A55" s="6">
        <v>54</v>
      </c>
      <c r="B55" s="6" t="s">
        <v>282</v>
      </c>
      <c r="C55" s="6" t="s">
        <v>19</v>
      </c>
      <c r="D55" s="6">
        <v>63</v>
      </c>
      <c r="E55" s="7">
        <v>12.08</v>
      </c>
      <c r="F55" s="7">
        <f t="shared" si="0"/>
        <v>761.04</v>
      </c>
      <c r="G55" s="8"/>
    </row>
    <row r="56" spans="1:7">
      <c r="A56" s="6">
        <v>55</v>
      </c>
      <c r="B56" s="6" t="s">
        <v>284</v>
      </c>
      <c r="C56" s="6" t="s">
        <v>19</v>
      </c>
      <c r="D56" s="6">
        <v>637</v>
      </c>
      <c r="E56" s="7">
        <v>7.67</v>
      </c>
      <c r="F56" s="7">
        <f t="shared" si="0"/>
        <v>4885.79</v>
      </c>
      <c r="G56" s="8"/>
    </row>
    <row r="57" spans="1:7">
      <c r="A57" s="6">
        <v>56</v>
      </c>
      <c r="B57" s="6" t="s">
        <v>286</v>
      </c>
      <c r="C57" s="6" t="s">
        <v>19</v>
      </c>
      <c r="D57" s="6">
        <v>6</v>
      </c>
      <c r="E57" s="7">
        <v>19.93</v>
      </c>
      <c r="F57" s="7">
        <f t="shared" si="0"/>
        <v>119.58</v>
      </c>
      <c r="G57" s="8"/>
    </row>
    <row r="58" spans="1:7">
      <c r="A58" s="6">
        <v>57</v>
      </c>
      <c r="B58" s="6" t="s">
        <v>288</v>
      </c>
      <c r="C58" s="6" t="s">
        <v>19</v>
      </c>
      <c r="D58" s="6">
        <v>896</v>
      </c>
      <c r="E58" s="7">
        <v>7.67</v>
      </c>
      <c r="F58" s="7">
        <f t="shared" si="0"/>
        <v>6872.32</v>
      </c>
      <c r="G58" s="8"/>
    </row>
    <row r="59" spans="1:7">
      <c r="A59" s="6">
        <v>58</v>
      </c>
      <c r="B59" s="6" t="s">
        <v>290</v>
      </c>
      <c r="C59" s="6" t="s">
        <v>19</v>
      </c>
      <c r="D59" s="6">
        <v>9</v>
      </c>
      <c r="E59" s="7">
        <v>28.44</v>
      </c>
      <c r="F59" s="7">
        <f t="shared" si="0"/>
        <v>255.96</v>
      </c>
      <c r="G59" s="8"/>
    </row>
    <row r="60" spans="1:7">
      <c r="A60" s="6">
        <v>59</v>
      </c>
      <c r="B60" s="6" t="s">
        <v>294</v>
      </c>
      <c r="C60" s="6" t="s">
        <v>19</v>
      </c>
      <c r="D60" s="6">
        <v>4</v>
      </c>
      <c r="E60" s="7">
        <v>59.93</v>
      </c>
      <c r="F60" s="7">
        <f t="shared" si="0"/>
        <v>239.72</v>
      </c>
      <c r="G60" s="8"/>
    </row>
    <row r="61" spans="1:7">
      <c r="A61" s="6">
        <v>60</v>
      </c>
      <c r="B61" s="6" t="s">
        <v>296</v>
      </c>
      <c r="C61" s="6" t="s">
        <v>19</v>
      </c>
      <c r="D61" s="6">
        <v>96</v>
      </c>
      <c r="E61" s="7">
        <v>44.1</v>
      </c>
      <c r="F61" s="7">
        <f t="shared" si="0"/>
        <v>4233.6</v>
      </c>
      <c r="G61" s="8"/>
    </row>
    <row r="62" spans="1:7">
      <c r="A62" s="6">
        <v>61</v>
      </c>
      <c r="B62" s="6" t="s">
        <v>298</v>
      </c>
      <c r="C62" s="6" t="s">
        <v>19</v>
      </c>
      <c r="D62" s="6">
        <v>39</v>
      </c>
      <c r="E62" s="7">
        <v>24.45</v>
      </c>
      <c r="F62" s="7">
        <f t="shared" si="0"/>
        <v>953.55</v>
      </c>
      <c r="G62" s="8"/>
    </row>
    <row r="63" spans="1:7">
      <c r="A63" s="6">
        <v>62</v>
      </c>
      <c r="B63" s="6" t="s">
        <v>300</v>
      </c>
      <c r="C63" s="6" t="s">
        <v>19</v>
      </c>
      <c r="D63" s="6">
        <v>57</v>
      </c>
      <c r="E63" s="7">
        <v>24.45</v>
      </c>
      <c r="F63" s="7">
        <f t="shared" si="0"/>
        <v>1393.65</v>
      </c>
      <c r="G63" s="8"/>
    </row>
    <row r="64" spans="1:7">
      <c r="A64" s="6">
        <v>63</v>
      </c>
      <c r="B64" s="6" t="s">
        <v>302</v>
      </c>
      <c r="C64" s="6" t="s">
        <v>19</v>
      </c>
      <c r="D64" s="6">
        <v>33</v>
      </c>
      <c r="E64" s="7">
        <v>26.32</v>
      </c>
      <c r="F64" s="7">
        <f t="shared" si="0"/>
        <v>868.56</v>
      </c>
      <c r="G64" s="8"/>
    </row>
    <row r="65" spans="1:7">
      <c r="A65" s="6">
        <v>64</v>
      </c>
      <c r="B65" s="6" t="s">
        <v>304</v>
      </c>
      <c r="C65" s="6" t="s">
        <v>19</v>
      </c>
      <c r="D65" s="6">
        <v>755</v>
      </c>
      <c r="E65" s="7">
        <v>2</v>
      </c>
      <c r="F65" s="7">
        <f t="shared" si="0"/>
        <v>1510</v>
      </c>
      <c r="G65" s="8"/>
    </row>
    <row r="66" spans="1:7">
      <c r="A66" s="6">
        <v>65</v>
      </c>
      <c r="B66" s="6" t="s">
        <v>308</v>
      </c>
      <c r="C66" s="6" t="s">
        <v>19</v>
      </c>
      <c r="D66" s="6">
        <v>1729</v>
      </c>
      <c r="E66" s="7">
        <v>1.77</v>
      </c>
      <c r="F66" s="7">
        <f t="shared" ref="F66:F129" si="1">D66*E66</f>
        <v>3060.33</v>
      </c>
      <c r="G66" s="8"/>
    </row>
    <row r="67" spans="1:7">
      <c r="A67" s="6">
        <v>66</v>
      </c>
      <c r="B67" s="6" t="s">
        <v>310</v>
      </c>
      <c r="C67" s="6" t="s">
        <v>19</v>
      </c>
      <c r="D67" s="6">
        <v>527</v>
      </c>
      <c r="E67" s="7">
        <v>3.06</v>
      </c>
      <c r="F67" s="7">
        <f t="shared" si="1"/>
        <v>1612.62</v>
      </c>
      <c r="G67" s="8"/>
    </row>
    <row r="68" spans="1:7">
      <c r="A68" s="6">
        <v>67</v>
      </c>
      <c r="B68" s="6" t="s">
        <v>312</v>
      </c>
      <c r="C68" s="6" t="s">
        <v>19</v>
      </c>
      <c r="D68" s="6">
        <v>11</v>
      </c>
      <c r="E68" s="7">
        <v>1.89</v>
      </c>
      <c r="F68" s="7">
        <f t="shared" si="1"/>
        <v>20.79</v>
      </c>
      <c r="G68" s="8"/>
    </row>
    <row r="69" spans="1:7">
      <c r="A69" s="6">
        <v>68</v>
      </c>
      <c r="B69" s="6" t="s">
        <v>314</v>
      </c>
      <c r="C69" s="6" t="s">
        <v>19</v>
      </c>
      <c r="D69" s="6">
        <v>400</v>
      </c>
      <c r="E69" s="7">
        <v>2.06</v>
      </c>
      <c r="F69" s="7">
        <f t="shared" si="1"/>
        <v>824</v>
      </c>
      <c r="G69" s="8"/>
    </row>
    <row r="70" spans="1:7">
      <c r="A70" s="6">
        <v>69</v>
      </c>
      <c r="B70" s="6" t="s">
        <v>316</v>
      </c>
      <c r="C70" s="6" t="s">
        <v>19</v>
      </c>
      <c r="D70" s="6">
        <v>48</v>
      </c>
      <c r="E70" s="7">
        <v>3.4</v>
      </c>
      <c r="F70" s="7">
        <f t="shared" si="1"/>
        <v>163.2</v>
      </c>
      <c r="G70" s="8"/>
    </row>
    <row r="71" spans="1:7">
      <c r="A71" s="6">
        <v>70</v>
      </c>
      <c r="B71" s="6" t="s">
        <v>318</v>
      </c>
      <c r="C71" s="6" t="s">
        <v>19</v>
      </c>
      <c r="D71" s="6">
        <v>198</v>
      </c>
      <c r="E71" s="7">
        <v>2.35</v>
      </c>
      <c r="F71" s="7">
        <f t="shared" si="1"/>
        <v>465.3</v>
      </c>
      <c r="G71" s="8"/>
    </row>
    <row r="72" spans="1:7">
      <c r="A72" s="6">
        <v>71</v>
      </c>
      <c r="B72" s="6" t="s">
        <v>320</v>
      </c>
      <c r="C72" s="6" t="s">
        <v>19</v>
      </c>
      <c r="D72" s="6">
        <v>702</v>
      </c>
      <c r="E72" s="7">
        <v>2.78</v>
      </c>
      <c r="F72" s="7">
        <f t="shared" si="1"/>
        <v>1951.56</v>
      </c>
      <c r="G72" s="8"/>
    </row>
    <row r="73" spans="1:7">
      <c r="A73" s="6">
        <v>72</v>
      </c>
      <c r="B73" s="6" t="s">
        <v>322</v>
      </c>
      <c r="C73" s="6" t="s">
        <v>19</v>
      </c>
      <c r="D73" s="6">
        <v>86</v>
      </c>
      <c r="E73" s="7">
        <v>8.96</v>
      </c>
      <c r="F73" s="7">
        <f t="shared" si="1"/>
        <v>770.56</v>
      </c>
      <c r="G73" s="8"/>
    </row>
    <row r="74" spans="1:7">
      <c r="A74" s="6">
        <v>73</v>
      </c>
      <c r="B74" s="6" t="s">
        <v>324</v>
      </c>
      <c r="C74" s="6" t="s">
        <v>19</v>
      </c>
      <c r="D74" s="6">
        <v>64</v>
      </c>
      <c r="E74" s="7">
        <v>4.4</v>
      </c>
      <c r="F74" s="7">
        <f t="shared" si="1"/>
        <v>281.6</v>
      </c>
      <c r="G74" s="8"/>
    </row>
    <row r="75" spans="1:7">
      <c r="A75" s="6">
        <v>74</v>
      </c>
      <c r="B75" s="6" t="s">
        <v>326</v>
      </c>
      <c r="C75" s="6" t="s">
        <v>19</v>
      </c>
      <c r="D75" s="6">
        <v>229</v>
      </c>
      <c r="E75" s="7">
        <v>4.48</v>
      </c>
      <c r="F75" s="7">
        <f t="shared" si="1"/>
        <v>1025.92</v>
      </c>
      <c r="G75" s="8"/>
    </row>
    <row r="76" spans="1:7">
      <c r="A76" s="6">
        <v>75</v>
      </c>
      <c r="B76" s="6" t="s">
        <v>328</v>
      </c>
      <c r="C76" s="6" t="s">
        <v>19</v>
      </c>
      <c r="D76" s="6">
        <v>548</v>
      </c>
      <c r="E76" s="7">
        <v>4.95</v>
      </c>
      <c r="F76" s="7">
        <f t="shared" si="1"/>
        <v>2712.6</v>
      </c>
      <c r="G76" s="8"/>
    </row>
    <row r="77" spans="1:7">
      <c r="A77" s="6">
        <v>76</v>
      </c>
      <c r="B77" s="6" t="s">
        <v>330</v>
      </c>
      <c r="C77" s="6" t="s">
        <v>19</v>
      </c>
      <c r="D77" s="6">
        <v>69</v>
      </c>
      <c r="E77" s="7">
        <v>5.57</v>
      </c>
      <c r="F77" s="7">
        <f t="shared" si="1"/>
        <v>384.33</v>
      </c>
      <c r="G77" s="8"/>
    </row>
    <row r="78" spans="1:7">
      <c r="A78" s="6">
        <v>77</v>
      </c>
      <c r="B78" s="6" t="s">
        <v>332</v>
      </c>
      <c r="C78" s="6" t="s">
        <v>19</v>
      </c>
      <c r="D78" s="6">
        <v>57</v>
      </c>
      <c r="E78" s="7">
        <v>13.22</v>
      </c>
      <c r="F78" s="7">
        <f t="shared" si="1"/>
        <v>753.54</v>
      </c>
      <c r="G78" s="8"/>
    </row>
    <row r="79" spans="1:7">
      <c r="A79" s="6">
        <v>78</v>
      </c>
      <c r="B79" s="6" t="s">
        <v>334</v>
      </c>
      <c r="C79" s="6" t="s">
        <v>19</v>
      </c>
      <c r="D79" s="6">
        <v>5</v>
      </c>
      <c r="E79" s="7">
        <v>8.66</v>
      </c>
      <c r="F79" s="7">
        <f t="shared" si="1"/>
        <v>43.3</v>
      </c>
      <c r="G79" s="8"/>
    </row>
    <row r="80" spans="1:7">
      <c r="A80" s="6">
        <v>79</v>
      </c>
      <c r="B80" s="6" t="s">
        <v>336</v>
      </c>
      <c r="C80" s="6" t="s">
        <v>19</v>
      </c>
      <c r="D80" s="6">
        <v>196</v>
      </c>
      <c r="E80" s="7">
        <v>8.66</v>
      </c>
      <c r="F80" s="7">
        <f t="shared" si="1"/>
        <v>1697.36</v>
      </c>
      <c r="G80" s="8"/>
    </row>
    <row r="81" spans="1:7">
      <c r="A81" s="6">
        <v>80</v>
      </c>
      <c r="B81" s="6" t="s">
        <v>338</v>
      </c>
      <c r="C81" s="6" t="s">
        <v>19</v>
      </c>
      <c r="D81" s="6">
        <v>165</v>
      </c>
      <c r="E81" s="7">
        <v>8.94</v>
      </c>
      <c r="F81" s="7">
        <f t="shared" si="1"/>
        <v>1475.1</v>
      </c>
      <c r="G81" s="8"/>
    </row>
    <row r="82" spans="1:7">
      <c r="A82" s="6">
        <v>81</v>
      </c>
      <c r="B82" s="6" t="s">
        <v>340</v>
      </c>
      <c r="C82" s="6" t="s">
        <v>19</v>
      </c>
      <c r="D82" s="6">
        <v>41</v>
      </c>
      <c r="E82" s="7">
        <v>9.06</v>
      </c>
      <c r="F82" s="7">
        <f t="shared" si="1"/>
        <v>371.46</v>
      </c>
      <c r="G82" s="8"/>
    </row>
    <row r="83" spans="1:7">
      <c r="A83" s="6">
        <v>82</v>
      </c>
      <c r="B83" s="6" t="s">
        <v>342</v>
      </c>
      <c r="C83" s="6" t="s">
        <v>19</v>
      </c>
      <c r="D83" s="6">
        <v>43</v>
      </c>
      <c r="E83" s="7">
        <v>9.5</v>
      </c>
      <c r="F83" s="7">
        <f t="shared" si="1"/>
        <v>408.5</v>
      </c>
      <c r="G83" s="8"/>
    </row>
    <row r="84" spans="1:7">
      <c r="A84" s="6">
        <v>83</v>
      </c>
      <c r="B84" s="6" t="s">
        <v>344</v>
      </c>
      <c r="C84" s="6" t="s">
        <v>19</v>
      </c>
      <c r="D84" s="6">
        <v>4</v>
      </c>
      <c r="E84" s="7">
        <v>19.6</v>
      </c>
      <c r="F84" s="7">
        <f t="shared" si="1"/>
        <v>78.4</v>
      </c>
      <c r="G84" s="8"/>
    </row>
    <row r="85" spans="1:7">
      <c r="A85" s="6">
        <v>84</v>
      </c>
      <c r="B85" s="6" t="s">
        <v>346</v>
      </c>
      <c r="C85" s="6" t="s">
        <v>19</v>
      </c>
      <c r="D85" s="6">
        <v>5</v>
      </c>
      <c r="E85" s="7">
        <v>11.25</v>
      </c>
      <c r="F85" s="7">
        <f t="shared" si="1"/>
        <v>56.25</v>
      </c>
      <c r="G85" s="8"/>
    </row>
    <row r="86" spans="1:7">
      <c r="A86" s="6">
        <v>85</v>
      </c>
      <c r="B86" s="6" t="s">
        <v>348</v>
      </c>
      <c r="C86" s="6" t="s">
        <v>19</v>
      </c>
      <c r="D86" s="6">
        <v>3</v>
      </c>
      <c r="E86" s="7">
        <v>11.25</v>
      </c>
      <c r="F86" s="7">
        <f t="shared" si="1"/>
        <v>33.75</v>
      </c>
      <c r="G86" s="8"/>
    </row>
    <row r="87" spans="1:7">
      <c r="A87" s="6">
        <v>86</v>
      </c>
      <c r="B87" s="6" t="s">
        <v>350</v>
      </c>
      <c r="C87" s="6" t="s">
        <v>19</v>
      </c>
      <c r="D87" s="6">
        <v>8</v>
      </c>
      <c r="E87" s="7">
        <v>13.42</v>
      </c>
      <c r="F87" s="7">
        <f t="shared" si="1"/>
        <v>107.36</v>
      </c>
      <c r="G87" s="8"/>
    </row>
    <row r="88" spans="1:7">
      <c r="A88" s="6">
        <v>87</v>
      </c>
      <c r="B88" s="6" t="s">
        <v>352</v>
      </c>
      <c r="C88" s="6" t="s">
        <v>19</v>
      </c>
      <c r="D88" s="6">
        <v>3</v>
      </c>
      <c r="E88" s="7">
        <v>19.6</v>
      </c>
      <c r="F88" s="7">
        <f t="shared" si="1"/>
        <v>58.8</v>
      </c>
      <c r="G88" s="8"/>
    </row>
    <row r="89" spans="1:7">
      <c r="A89" s="6">
        <v>88</v>
      </c>
      <c r="B89" s="6" t="s">
        <v>354</v>
      </c>
      <c r="C89" s="6" t="s">
        <v>19</v>
      </c>
      <c r="D89" s="6">
        <v>22</v>
      </c>
      <c r="E89" s="7">
        <v>47.21</v>
      </c>
      <c r="F89" s="7">
        <f t="shared" si="1"/>
        <v>1038.62</v>
      </c>
      <c r="G89" s="8"/>
    </row>
    <row r="90" spans="1:7">
      <c r="A90" s="6">
        <v>89</v>
      </c>
      <c r="B90" s="6" t="s">
        <v>356</v>
      </c>
      <c r="C90" s="6" t="s">
        <v>19</v>
      </c>
      <c r="D90" s="6">
        <v>170</v>
      </c>
      <c r="E90" s="7">
        <f>3.06/3*4</f>
        <v>4.08</v>
      </c>
      <c r="F90" s="7">
        <f t="shared" si="1"/>
        <v>693.6</v>
      </c>
      <c r="G90" s="8"/>
    </row>
    <row r="91" spans="1:7">
      <c r="A91" s="6">
        <v>90</v>
      </c>
      <c r="B91" s="6" t="s">
        <v>358</v>
      </c>
      <c r="C91" s="6" t="s">
        <v>19</v>
      </c>
      <c r="D91" s="6">
        <v>464</v>
      </c>
      <c r="E91" s="7">
        <v>11.95</v>
      </c>
      <c r="F91" s="7">
        <f t="shared" si="1"/>
        <v>5544.8</v>
      </c>
      <c r="G91" s="8"/>
    </row>
    <row r="92" spans="1:7">
      <c r="A92" s="6">
        <v>91</v>
      </c>
      <c r="B92" s="6" t="s">
        <v>362</v>
      </c>
      <c r="C92" s="6" t="s">
        <v>19</v>
      </c>
      <c r="D92" s="6">
        <v>455</v>
      </c>
      <c r="E92" s="7">
        <v>5.16</v>
      </c>
      <c r="F92" s="7">
        <f t="shared" si="1"/>
        <v>2347.8</v>
      </c>
      <c r="G92" s="8"/>
    </row>
    <row r="93" spans="1:7">
      <c r="A93" s="6">
        <v>92</v>
      </c>
      <c r="B93" s="6" t="s">
        <v>366</v>
      </c>
      <c r="C93" s="6" t="s">
        <v>19</v>
      </c>
      <c r="D93" s="6">
        <v>7</v>
      </c>
      <c r="E93" s="7">
        <v>7.02</v>
      </c>
      <c r="F93" s="7">
        <f t="shared" si="1"/>
        <v>49.14</v>
      </c>
      <c r="G93" s="8"/>
    </row>
    <row r="94" spans="1:7">
      <c r="A94" s="6">
        <v>93</v>
      </c>
      <c r="B94" s="6" t="s">
        <v>368</v>
      </c>
      <c r="C94" s="6" t="s">
        <v>19</v>
      </c>
      <c r="D94" s="6">
        <v>6</v>
      </c>
      <c r="E94" s="7">
        <v>6.77</v>
      </c>
      <c r="F94" s="7">
        <f t="shared" si="1"/>
        <v>40.62</v>
      </c>
      <c r="G94" s="8"/>
    </row>
    <row r="95" spans="1:7">
      <c r="A95" s="6">
        <v>94</v>
      </c>
      <c r="B95" s="6" t="s">
        <v>370</v>
      </c>
      <c r="C95" s="6" t="s">
        <v>19</v>
      </c>
      <c r="D95" s="6">
        <v>4</v>
      </c>
      <c r="E95" s="7">
        <v>24.73</v>
      </c>
      <c r="F95" s="7">
        <f t="shared" si="1"/>
        <v>98.92</v>
      </c>
      <c r="G95" s="8"/>
    </row>
    <row r="96" spans="1:7">
      <c r="A96" s="6">
        <v>95</v>
      </c>
      <c r="B96" s="6" t="s">
        <v>378</v>
      </c>
      <c r="C96" s="6" t="s">
        <v>19</v>
      </c>
      <c r="D96" s="6">
        <v>27</v>
      </c>
      <c r="E96" s="7">
        <v>26.3</v>
      </c>
      <c r="F96" s="7">
        <f t="shared" si="1"/>
        <v>710.1</v>
      </c>
      <c r="G96" s="8"/>
    </row>
    <row r="97" spans="1:7">
      <c r="A97" s="6">
        <v>96</v>
      </c>
      <c r="B97" s="6" t="s">
        <v>382</v>
      </c>
      <c r="C97" s="6" t="s">
        <v>19</v>
      </c>
      <c r="D97" s="6">
        <v>14</v>
      </c>
      <c r="E97" s="7">
        <v>41.31</v>
      </c>
      <c r="F97" s="7">
        <f t="shared" si="1"/>
        <v>578.34</v>
      </c>
      <c r="G97" s="8"/>
    </row>
    <row r="98" spans="1:7">
      <c r="A98" s="6">
        <v>97</v>
      </c>
      <c r="B98" s="6" t="s">
        <v>388</v>
      </c>
      <c r="C98" s="6" t="s">
        <v>19</v>
      </c>
      <c r="D98" s="6">
        <v>42</v>
      </c>
      <c r="E98" s="7">
        <v>44.8</v>
      </c>
      <c r="F98" s="7">
        <f t="shared" si="1"/>
        <v>1881.6</v>
      </c>
      <c r="G98" s="8"/>
    </row>
    <row r="99" spans="1:7">
      <c r="A99" s="6">
        <v>98</v>
      </c>
      <c r="B99" s="6" t="s">
        <v>392</v>
      </c>
      <c r="C99" s="6" t="s">
        <v>19</v>
      </c>
      <c r="D99" s="6">
        <v>24</v>
      </c>
      <c r="E99" s="7">
        <v>2.26</v>
      </c>
      <c r="F99" s="7">
        <f t="shared" si="1"/>
        <v>54.24</v>
      </c>
      <c r="G99" s="8"/>
    </row>
    <row r="100" spans="1:7">
      <c r="A100" s="6">
        <v>99</v>
      </c>
      <c r="B100" s="6" t="s">
        <v>394</v>
      </c>
      <c r="C100" s="6" t="s">
        <v>19</v>
      </c>
      <c r="D100" s="6">
        <v>5</v>
      </c>
      <c r="E100" s="7">
        <v>3.98</v>
      </c>
      <c r="F100" s="7">
        <f t="shared" si="1"/>
        <v>19.9</v>
      </c>
      <c r="G100" s="8"/>
    </row>
    <row r="101" spans="1:7">
      <c r="A101" s="6">
        <v>100</v>
      </c>
      <c r="B101" s="6" t="s">
        <v>396</v>
      </c>
      <c r="C101" s="6" t="s">
        <v>19</v>
      </c>
      <c r="D101" s="6">
        <v>288</v>
      </c>
      <c r="E101" s="7">
        <v>5.92</v>
      </c>
      <c r="F101" s="7">
        <f t="shared" si="1"/>
        <v>1704.96</v>
      </c>
      <c r="G101" s="8"/>
    </row>
    <row r="102" spans="1:7">
      <c r="A102" s="6">
        <v>101</v>
      </c>
      <c r="B102" s="6" t="s">
        <v>400</v>
      </c>
      <c r="C102" s="6" t="s">
        <v>19</v>
      </c>
      <c r="D102" s="6">
        <v>98</v>
      </c>
      <c r="E102" s="7">
        <v>22.62</v>
      </c>
      <c r="F102" s="7">
        <f t="shared" si="1"/>
        <v>2216.76</v>
      </c>
      <c r="G102" s="8"/>
    </row>
    <row r="103" spans="1:7">
      <c r="A103" s="6">
        <v>102</v>
      </c>
      <c r="B103" s="6" t="s">
        <v>402</v>
      </c>
      <c r="C103" s="6" t="s">
        <v>19</v>
      </c>
      <c r="D103" s="6">
        <v>117</v>
      </c>
      <c r="E103" s="7">
        <v>32.48</v>
      </c>
      <c r="F103" s="7">
        <f t="shared" si="1"/>
        <v>3800.16</v>
      </c>
      <c r="G103" s="8"/>
    </row>
    <row r="104" spans="1:7">
      <c r="A104" s="6">
        <v>103</v>
      </c>
      <c r="B104" s="6" t="s">
        <v>410</v>
      </c>
      <c r="C104" s="6" t="s">
        <v>19</v>
      </c>
      <c r="D104" s="6">
        <v>29</v>
      </c>
      <c r="E104" s="7">
        <v>26.79</v>
      </c>
      <c r="F104" s="7">
        <f t="shared" si="1"/>
        <v>776.91</v>
      </c>
      <c r="G104" s="8"/>
    </row>
    <row r="105" spans="1:7">
      <c r="A105" s="6">
        <v>104</v>
      </c>
      <c r="B105" s="6" t="s">
        <v>414</v>
      </c>
      <c r="C105" s="6" t="s">
        <v>19</v>
      </c>
      <c r="D105" s="6">
        <v>292</v>
      </c>
      <c r="E105" s="7">
        <v>2.02</v>
      </c>
      <c r="F105" s="7">
        <f t="shared" si="1"/>
        <v>589.84</v>
      </c>
      <c r="G105" s="8"/>
    </row>
    <row r="106" spans="1:7">
      <c r="A106" s="6">
        <v>105</v>
      </c>
      <c r="B106" s="6" t="s">
        <v>416</v>
      </c>
      <c r="C106" s="6" t="s">
        <v>19</v>
      </c>
      <c r="D106" s="6">
        <v>5158</v>
      </c>
      <c r="E106" s="7">
        <v>2.94</v>
      </c>
      <c r="F106" s="7">
        <f t="shared" si="1"/>
        <v>15164.52</v>
      </c>
      <c r="G106" s="8"/>
    </row>
    <row r="107" spans="1:7">
      <c r="A107" s="6">
        <v>106</v>
      </c>
      <c r="B107" s="6" t="s">
        <v>418</v>
      </c>
      <c r="C107" s="6" t="s">
        <v>19</v>
      </c>
      <c r="D107" s="6">
        <v>600</v>
      </c>
      <c r="E107" s="7">
        <v>2.94</v>
      </c>
      <c r="F107" s="7">
        <f t="shared" si="1"/>
        <v>1764</v>
      </c>
      <c r="G107" s="8"/>
    </row>
    <row r="108" spans="1:7">
      <c r="A108" s="6">
        <v>107</v>
      </c>
      <c r="B108" s="6" t="s">
        <v>422</v>
      </c>
      <c r="C108" s="6" t="s">
        <v>19</v>
      </c>
      <c r="D108" s="6">
        <v>39</v>
      </c>
      <c r="E108" s="7">
        <v>34.85</v>
      </c>
      <c r="F108" s="7">
        <f t="shared" si="1"/>
        <v>1359.15</v>
      </c>
      <c r="G108" s="8"/>
    </row>
    <row r="109" spans="1:7">
      <c r="A109" s="6">
        <v>108</v>
      </c>
      <c r="B109" s="6" t="s">
        <v>424</v>
      </c>
      <c r="C109" s="6" t="s">
        <v>19</v>
      </c>
      <c r="D109" s="6">
        <v>272</v>
      </c>
      <c r="E109" s="7">
        <v>4.14</v>
      </c>
      <c r="F109" s="7">
        <f t="shared" si="1"/>
        <v>1126.08</v>
      </c>
      <c r="G109" s="8"/>
    </row>
    <row r="110" spans="1:7">
      <c r="A110" s="6">
        <v>109</v>
      </c>
      <c r="B110" s="6" t="s">
        <v>426</v>
      </c>
      <c r="C110" s="6" t="s">
        <v>19</v>
      </c>
      <c r="D110" s="6">
        <v>318</v>
      </c>
      <c r="E110" s="7">
        <v>7.85</v>
      </c>
      <c r="F110" s="7">
        <f t="shared" si="1"/>
        <v>2496.3</v>
      </c>
      <c r="G110" s="8"/>
    </row>
    <row r="111" spans="1:7">
      <c r="A111" s="6">
        <v>110</v>
      </c>
      <c r="B111" s="6" t="s">
        <v>432</v>
      </c>
      <c r="C111" s="6" t="s">
        <v>19</v>
      </c>
      <c r="D111" s="6">
        <v>8</v>
      </c>
      <c r="E111" s="7">
        <v>23.02</v>
      </c>
      <c r="F111" s="7">
        <f t="shared" si="1"/>
        <v>184.16</v>
      </c>
      <c r="G111" s="8"/>
    </row>
    <row r="112" spans="1:7">
      <c r="A112" s="6">
        <v>111</v>
      </c>
      <c r="B112" s="6" t="s">
        <v>434</v>
      </c>
      <c r="C112" s="6" t="s">
        <v>19</v>
      </c>
      <c r="D112" s="6">
        <v>21</v>
      </c>
      <c r="E112" s="7">
        <f>6.66*0.9</f>
        <v>5.994</v>
      </c>
      <c r="F112" s="7">
        <f t="shared" si="1"/>
        <v>125.874</v>
      </c>
      <c r="G112" s="8"/>
    </row>
    <row r="113" spans="1:7">
      <c r="A113" s="6">
        <v>112</v>
      </c>
      <c r="B113" s="6" t="s">
        <v>436</v>
      </c>
      <c r="C113" s="6" t="s">
        <v>19</v>
      </c>
      <c r="D113" s="6">
        <v>111</v>
      </c>
      <c r="E113" s="7">
        <f>1.55*0.9</f>
        <v>1.395</v>
      </c>
      <c r="F113" s="7">
        <f t="shared" si="1"/>
        <v>154.845</v>
      </c>
      <c r="G113" s="8"/>
    </row>
    <row r="114" spans="1:7">
      <c r="A114" s="6">
        <v>113</v>
      </c>
      <c r="B114" s="6" t="s">
        <v>438</v>
      </c>
      <c r="C114" s="6" t="s">
        <v>19</v>
      </c>
      <c r="D114" s="6">
        <v>541</v>
      </c>
      <c r="E114" s="7">
        <f>3.26*0.9</f>
        <v>2.934</v>
      </c>
      <c r="F114" s="7">
        <f t="shared" si="1"/>
        <v>1587.294</v>
      </c>
      <c r="G114" s="8"/>
    </row>
    <row r="115" spans="1:7">
      <c r="A115" s="6">
        <v>114</v>
      </c>
      <c r="B115" s="6" t="s">
        <v>440</v>
      </c>
      <c r="C115" s="6" t="s">
        <v>19</v>
      </c>
      <c r="D115" s="6">
        <v>396</v>
      </c>
      <c r="E115" s="7">
        <f>3.26*0.9</f>
        <v>2.934</v>
      </c>
      <c r="F115" s="7">
        <f t="shared" si="1"/>
        <v>1161.864</v>
      </c>
      <c r="G115" s="8"/>
    </row>
    <row r="116" spans="1:7">
      <c r="A116" s="6">
        <v>115</v>
      </c>
      <c r="B116" s="6" t="s">
        <v>442</v>
      </c>
      <c r="C116" s="6" t="s">
        <v>19</v>
      </c>
      <c r="D116" s="6">
        <v>48</v>
      </c>
      <c r="E116" s="7">
        <v>3.46</v>
      </c>
      <c r="F116" s="7">
        <f t="shared" si="1"/>
        <v>166.08</v>
      </c>
      <c r="G116" s="8"/>
    </row>
    <row r="117" spans="1:7">
      <c r="A117" s="6">
        <v>116</v>
      </c>
      <c r="B117" s="6" t="s">
        <v>444</v>
      </c>
      <c r="C117" s="6" t="s">
        <v>19</v>
      </c>
      <c r="D117" s="6">
        <v>518</v>
      </c>
      <c r="E117" s="7">
        <v>3.52</v>
      </c>
      <c r="F117" s="7">
        <f t="shared" si="1"/>
        <v>1823.36</v>
      </c>
      <c r="G117" s="8"/>
    </row>
    <row r="118" spans="1:7">
      <c r="A118" s="6">
        <v>117</v>
      </c>
      <c r="B118" s="6" t="s">
        <v>446</v>
      </c>
      <c r="C118" s="6" t="s">
        <v>19</v>
      </c>
      <c r="D118" s="6">
        <v>234</v>
      </c>
      <c r="E118" s="7">
        <v>3.54</v>
      </c>
      <c r="F118" s="7">
        <f t="shared" si="1"/>
        <v>828.36</v>
      </c>
      <c r="G118" s="8"/>
    </row>
    <row r="119" spans="1:7">
      <c r="A119" s="6">
        <v>118</v>
      </c>
      <c r="B119" s="6" t="s">
        <v>448</v>
      </c>
      <c r="C119" s="6" t="s">
        <v>19</v>
      </c>
      <c r="D119" s="6">
        <v>1066</v>
      </c>
      <c r="E119" s="7">
        <v>3.58</v>
      </c>
      <c r="F119" s="7">
        <f t="shared" si="1"/>
        <v>3816.28</v>
      </c>
      <c r="G119" s="8"/>
    </row>
    <row r="120" spans="1:7">
      <c r="A120" s="6">
        <v>119</v>
      </c>
      <c r="B120" s="6" t="s">
        <v>450</v>
      </c>
      <c r="C120" s="6" t="s">
        <v>19</v>
      </c>
      <c r="D120" s="6">
        <v>230</v>
      </c>
      <c r="E120" s="7">
        <f>25/50</f>
        <v>0.5</v>
      </c>
      <c r="F120" s="7">
        <f t="shared" si="1"/>
        <v>115</v>
      </c>
      <c r="G120" s="8"/>
    </row>
    <row r="121" spans="1:7">
      <c r="A121" s="6">
        <v>120</v>
      </c>
      <c r="B121" s="6" t="s">
        <v>452</v>
      </c>
      <c r="C121" s="6" t="s">
        <v>19</v>
      </c>
      <c r="D121" s="6">
        <v>66</v>
      </c>
      <c r="E121" s="7">
        <v>1.4</v>
      </c>
      <c r="F121" s="7">
        <f t="shared" si="1"/>
        <v>92.4</v>
      </c>
      <c r="G121" s="8"/>
    </row>
    <row r="122" spans="1:7">
      <c r="A122" s="6">
        <v>121</v>
      </c>
      <c r="B122" s="6" t="s">
        <v>454</v>
      </c>
      <c r="C122" s="6" t="s">
        <v>19</v>
      </c>
      <c r="D122" s="6">
        <v>253</v>
      </c>
      <c r="E122" s="7">
        <v>8</v>
      </c>
      <c r="F122" s="7">
        <f t="shared" si="1"/>
        <v>2024</v>
      </c>
      <c r="G122" s="8"/>
    </row>
    <row r="123" spans="1:7">
      <c r="A123" s="6">
        <v>122</v>
      </c>
      <c r="B123" s="6" t="s">
        <v>456</v>
      </c>
      <c r="C123" s="6" t="s">
        <v>19</v>
      </c>
      <c r="D123" s="6">
        <v>1273</v>
      </c>
      <c r="E123" s="7">
        <v>10</v>
      </c>
      <c r="F123" s="7">
        <f t="shared" si="1"/>
        <v>12730</v>
      </c>
      <c r="G123" s="8"/>
    </row>
    <row r="124" spans="1:7">
      <c r="A124" s="6">
        <v>123</v>
      </c>
      <c r="B124" s="6" t="s">
        <v>458</v>
      </c>
      <c r="C124" s="6" t="s">
        <v>19</v>
      </c>
      <c r="D124" s="6">
        <v>1171</v>
      </c>
      <c r="E124" s="7">
        <v>30</v>
      </c>
      <c r="F124" s="7">
        <f t="shared" si="1"/>
        <v>35130</v>
      </c>
      <c r="G124" s="8"/>
    </row>
    <row r="125" spans="1:7">
      <c r="A125" s="6">
        <v>124</v>
      </c>
      <c r="B125" s="6" t="s">
        <v>460</v>
      </c>
      <c r="C125" s="6" t="s">
        <v>19</v>
      </c>
      <c r="D125" s="6">
        <v>730</v>
      </c>
      <c r="E125" s="7">
        <v>4.5</v>
      </c>
      <c r="F125" s="7">
        <f t="shared" si="1"/>
        <v>3285</v>
      </c>
      <c r="G125" s="8"/>
    </row>
    <row r="126" spans="1:7">
      <c r="A126" s="6">
        <v>125</v>
      </c>
      <c r="B126" s="6" t="s">
        <v>462</v>
      </c>
      <c r="C126" s="6" t="s">
        <v>19</v>
      </c>
      <c r="D126" s="6">
        <v>157</v>
      </c>
      <c r="E126" s="7">
        <v>6.88</v>
      </c>
      <c r="F126" s="7">
        <f t="shared" si="1"/>
        <v>1080.16</v>
      </c>
      <c r="G126" s="8"/>
    </row>
    <row r="127" spans="1:7">
      <c r="A127" s="6">
        <v>126</v>
      </c>
      <c r="B127" s="6" t="s">
        <v>466</v>
      </c>
      <c r="C127" s="6" t="s">
        <v>19</v>
      </c>
      <c r="D127" s="6">
        <v>131</v>
      </c>
      <c r="E127" s="7">
        <v>8.76</v>
      </c>
      <c r="F127" s="7">
        <f t="shared" si="1"/>
        <v>1147.56</v>
      </c>
      <c r="G127" s="8"/>
    </row>
    <row r="128" spans="1:7">
      <c r="A128" s="6">
        <v>127</v>
      </c>
      <c r="B128" s="6" t="s">
        <v>468</v>
      </c>
      <c r="C128" s="6" t="s">
        <v>19</v>
      </c>
      <c r="D128" s="6">
        <v>961</v>
      </c>
      <c r="E128" s="7">
        <v>26.79</v>
      </c>
      <c r="F128" s="7">
        <f t="shared" si="1"/>
        <v>25745.19</v>
      </c>
      <c r="G128" s="8"/>
    </row>
    <row r="129" spans="1:7">
      <c r="A129" s="6">
        <v>128</v>
      </c>
      <c r="B129" s="6" t="s">
        <v>470</v>
      </c>
      <c r="C129" s="6" t="s">
        <v>19</v>
      </c>
      <c r="D129" s="6">
        <v>41</v>
      </c>
      <c r="E129" s="7">
        <v>26.79</v>
      </c>
      <c r="F129" s="7">
        <f t="shared" si="1"/>
        <v>1098.39</v>
      </c>
      <c r="G129" s="8"/>
    </row>
    <row r="130" spans="1:7">
      <c r="A130" s="6">
        <v>129</v>
      </c>
      <c r="B130" s="6" t="s">
        <v>472</v>
      </c>
      <c r="C130" s="6" t="s">
        <v>19</v>
      </c>
      <c r="D130" s="6">
        <v>581</v>
      </c>
      <c r="E130" s="7">
        <v>7.86</v>
      </c>
      <c r="F130" s="7">
        <f t="shared" ref="F130:F193" si="2">D130*E130</f>
        <v>4566.66</v>
      </c>
      <c r="G130" s="8"/>
    </row>
    <row r="131" spans="1:7">
      <c r="A131" s="6">
        <v>130</v>
      </c>
      <c r="B131" s="6" t="s">
        <v>474</v>
      </c>
      <c r="C131" s="6" t="s">
        <v>19</v>
      </c>
      <c r="D131" s="6">
        <v>464</v>
      </c>
      <c r="E131" s="7">
        <v>8.76</v>
      </c>
      <c r="F131" s="7">
        <f t="shared" si="2"/>
        <v>4064.64</v>
      </c>
      <c r="G131" s="8"/>
    </row>
    <row r="132" spans="1:7">
      <c r="A132" s="6">
        <v>131</v>
      </c>
      <c r="B132" s="6" t="s">
        <v>476</v>
      </c>
      <c r="C132" s="6" t="s">
        <v>19</v>
      </c>
      <c r="D132" s="6">
        <v>60</v>
      </c>
      <c r="E132" s="7">
        <v>1.4</v>
      </c>
      <c r="F132" s="7">
        <f t="shared" si="2"/>
        <v>84</v>
      </c>
      <c r="G132" s="8"/>
    </row>
    <row r="133" spans="1:7">
      <c r="A133" s="6">
        <v>132</v>
      </c>
      <c r="B133" s="6" t="s">
        <v>482</v>
      </c>
      <c r="C133" s="6" t="s">
        <v>19</v>
      </c>
      <c r="D133" s="6">
        <v>8</v>
      </c>
      <c r="E133" s="7">
        <v>9.43</v>
      </c>
      <c r="F133" s="7">
        <f t="shared" si="2"/>
        <v>75.44</v>
      </c>
      <c r="G133" s="8"/>
    </row>
    <row r="134" spans="1:7">
      <c r="A134" s="6">
        <v>133</v>
      </c>
      <c r="B134" s="6" t="s">
        <v>484</v>
      </c>
      <c r="C134" s="6" t="s">
        <v>19</v>
      </c>
      <c r="D134" s="6">
        <v>240</v>
      </c>
      <c r="E134" s="7">
        <v>10</v>
      </c>
      <c r="F134" s="7">
        <f t="shared" si="2"/>
        <v>2400</v>
      </c>
      <c r="G134" s="8"/>
    </row>
    <row r="135" spans="1:7">
      <c r="A135" s="6">
        <v>134</v>
      </c>
      <c r="B135" s="6" t="s">
        <v>486</v>
      </c>
      <c r="C135" s="6" t="s">
        <v>19</v>
      </c>
      <c r="D135" s="6">
        <v>416</v>
      </c>
      <c r="E135" s="7">
        <v>3</v>
      </c>
      <c r="F135" s="7">
        <f t="shared" si="2"/>
        <v>1248</v>
      </c>
      <c r="G135" s="8"/>
    </row>
    <row r="136" spans="1:7">
      <c r="A136" s="6">
        <v>135</v>
      </c>
      <c r="B136" s="6" t="s">
        <v>488</v>
      </c>
      <c r="C136" s="6" t="s">
        <v>19</v>
      </c>
      <c r="D136" s="6">
        <v>4527</v>
      </c>
      <c r="E136" s="7">
        <v>3</v>
      </c>
      <c r="F136" s="7">
        <f t="shared" si="2"/>
        <v>13581</v>
      </c>
      <c r="G136" s="8"/>
    </row>
    <row r="137" spans="1:7">
      <c r="A137" s="6">
        <v>136</v>
      </c>
      <c r="B137" s="6" t="s">
        <v>490</v>
      </c>
      <c r="C137" s="6" t="s">
        <v>19</v>
      </c>
      <c r="D137" s="6">
        <v>234</v>
      </c>
      <c r="E137" s="7">
        <v>3.5</v>
      </c>
      <c r="F137" s="7">
        <f t="shared" si="2"/>
        <v>819</v>
      </c>
      <c r="G137" s="8"/>
    </row>
    <row r="138" spans="1:7">
      <c r="A138" s="6">
        <v>137</v>
      </c>
      <c r="B138" s="6" t="s">
        <v>494</v>
      </c>
      <c r="C138" s="6" t="s">
        <v>19</v>
      </c>
      <c r="D138" s="6">
        <v>6864</v>
      </c>
      <c r="E138" s="7">
        <v>4</v>
      </c>
      <c r="F138" s="7">
        <f t="shared" si="2"/>
        <v>27456</v>
      </c>
      <c r="G138" s="8"/>
    </row>
    <row r="139" spans="1:7">
      <c r="A139" s="6">
        <v>138</v>
      </c>
      <c r="B139" s="6" t="s">
        <v>498</v>
      </c>
      <c r="C139" s="6" t="s">
        <v>19</v>
      </c>
      <c r="D139" s="6">
        <v>199</v>
      </c>
      <c r="E139" s="7">
        <v>4</v>
      </c>
      <c r="F139" s="7">
        <f t="shared" si="2"/>
        <v>796</v>
      </c>
      <c r="G139" s="8"/>
    </row>
    <row r="140" spans="1:7">
      <c r="A140" s="6">
        <v>139</v>
      </c>
      <c r="B140" s="6" t="s">
        <v>500</v>
      </c>
      <c r="C140" s="6" t="s">
        <v>19</v>
      </c>
      <c r="D140" s="6">
        <v>86</v>
      </c>
      <c r="E140" s="7">
        <v>3.04</v>
      </c>
      <c r="F140" s="7">
        <f t="shared" si="2"/>
        <v>261.44</v>
      </c>
      <c r="G140" s="8"/>
    </row>
    <row r="141" spans="1:7">
      <c r="A141" s="6">
        <v>140</v>
      </c>
      <c r="B141" s="6" t="s">
        <v>502</v>
      </c>
      <c r="C141" s="6" t="s">
        <v>19</v>
      </c>
      <c r="D141" s="6">
        <v>364</v>
      </c>
      <c r="E141" s="7">
        <v>1</v>
      </c>
      <c r="F141" s="7">
        <f t="shared" si="2"/>
        <v>364</v>
      </c>
      <c r="G141" s="8"/>
    </row>
    <row r="142" spans="1:7">
      <c r="A142" s="6">
        <v>141</v>
      </c>
      <c r="B142" s="6" t="s">
        <v>504</v>
      </c>
      <c r="C142" s="6" t="s">
        <v>19</v>
      </c>
      <c r="D142" s="6">
        <v>13465</v>
      </c>
      <c r="E142" s="7">
        <v>0.4</v>
      </c>
      <c r="F142" s="7">
        <f t="shared" si="2"/>
        <v>5386</v>
      </c>
      <c r="G142" s="8"/>
    </row>
    <row r="143" spans="1:7">
      <c r="A143" s="6">
        <v>142</v>
      </c>
      <c r="B143" s="6" t="s">
        <v>506</v>
      </c>
      <c r="C143" s="6" t="s">
        <v>19</v>
      </c>
      <c r="D143" s="6">
        <v>114</v>
      </c>
      <c r="E143" s="7">
        <v>20</v>
      </c>
      <c r="F143" s="7">
        <f t="shared" si="2"/>
        <v>2280</v>
      </c>
      <c r="G143" s="8"/>
    </row>
    <row r="144" spans="1:7">
      <c r="A144" s="6">
        <v>143</v>
      </c>
      <c r="B144" s="6" t="s">
        <v>508</v>
      </c>
      <c r="C144" s="6" t="s">
        <v>19</v>
      </c>
      <c r="D144" s="6">
        <v>140</v>
      </c>
      <c r="E144" s="7">
        <v>60</v>
      </c>
      <c r="F144" s="7">
        <f t="shared" si="2"/>
        <v>8400</v>
      </c>
      <c r="G144" s="8"/>
    </row>
    <row r="145" spans="1:7">
      <c r="A145" s="6">
        <v>144</v>
      </c>
      <c r="B145" s="6" t="s">
        <v>510</v>
      </c>
      <c r="C145" s="6" t="s">
        <v>19</v>
      </c>
      <c r="D145" s="6">
        <v>12</v>
      </c>
      <c r="E145" s="7">
        <v>41.32</v>
      </c>
      <c r="F145" s="7">
        <f t="shared" si="2"/>
        <v>495.84</v>
      </c>
      <c r="G145" s="8"/>
    </row>
    <row r="146" spans="1:7">
      <c r="A146" s="6">
        <v>145</v>
      </c>
      <c r="B146" s="6" t="s">
        <v>519</v>
      </c>
      <c r="C146" s="6" t="s">
        <v>12</v>
      </c>
      <c r="D146" s="6">
        <v>13</v>
      </c>
      <c r="E146" s="7">
        <f>52.89*4</f>
        <v>211.56</v>
      </c>
      <c r="F146" s="7">
        <f t="shared" si="2"/>
        <v>2750.28</v>
      </c>
      <c r="G146" s="8"/>
    </row>
    <row r="147" spans="1:7">
      <c r="A147" s="6">
        <v>146</v>
      </c>
      <c r="B147" s="6" t="s">
        <v>521</v>
      </c>
      <c r="C147" s="6" t="s">
        <v>12</v>
      </c>
      <c r="D147" s="6">
        <v>19</v>
      </c>
      <c r="E147" s="7">
        <v>250</v>
      </c>
      <c r="F147" s="7">
        <f t="shared" si="2"/>
        <v>4750</v>
      </c>
      <c r="G147" s="8"/>
    </row>
    <row r="148" spans="1:7">
      <c r="A148" s="6">
        <v>147</v>
      </c>
      <c r="B148" s="6" t="s">
        <v>523</v>
      </c>
      <c r="C148" s="6" t="s">
        <v>12</v>
      </c>
      <c r="D148" s="6">
        <v>37</v>
      </c>
      <c r="E148" s="7">
        <f>6.2*4</f>
        <v>24.8</v>
      </c>
      <c r="F148" s="7">
        <f t="shared" si="2"/>
        <v>917.6</v>
      </c>
      <c r="G148" s="8"/>
    </row>
    <row r="149" spans="1:7">
      <c r="A149" s="6">
        <v>148</v>
      </c>
      <c r="B149" s="6" t="s">
        <v>525</v>
      </c>
      <c r="C149" s="6" t="s">
        <v>12</v>
      </c>
      <c r="D149" s="6">
        <v>25</v>
      </c>
      <c r="E149" s="7">
        <f>10.61*4</f>
        <v>42.44</v>
      </c>
      <c r="F149" s="7">
        <f t="shared" si="2"/>
        <v>1061</v>
      </c>
      <c r="G149" s="8"/>
    </row>
    <row r="150" spans="1:7">
      <c r="A150" s="6">
        <v>149</v>
      </c>
      <c r="B150" s="6" t="s">
        <v>527</v>
      </c>
      <c r="C150" s="6" t="s">
        <v>19</v>
      </c>
      <c r="D150" s="6">
        <v>56</v>
      </c>
      <c r="E150" s="7">
        <v>2.88</v>
      </c>
      <c r="F150" s="7">
        <f t="shared" si="2"/>
        <v>161.28</v>
      </c>
      <c r="G150" s="8"/>
    </row>
    <row r="151" spans="1:7">
      <c r="A151" s="6">
        <v>150</v>
      </c>
      <c r="B151" s="6" t="s">
        <v>529</v>
      </c>
      <c r="C151" s="6" t="s">
        <v>19</v>
      </c>
      <c r="D151" s="6">
        <v>255</v>
      </c>
      <c r="E151" s="7">
        <v>1.83</v>
      </c>
      <c r="F151" s="7">
        <f t="shared" si="2"/>
        <v>466.65</v>
      </c>
      <c r="G151" s="8"/>
    </row>
    <row r="152" spans="1:7">
      <c r="A152" s="6">
        <v>151</v>
      </c>
      <c r="B152" s="6" t="s">
        <v>531</v>
      </c>
      <c r="C152" s="6" t="s">
        <v>19</v>
      </c>
      <c r="D152" s="6">
        <v>2851</v>
      </c>
      <c r="E152" s="7">
        <v>4.68</v>
      </c>
      <c r="F152" s="7">
        <f t="shared" si="2"/>
        <v>13342.68</v>
      </c>
      <c r="G152" s="8"/>
    </row>
    <row r="153" spans="1:7">
      <c r="A153" s="6">
        <v>152</v>
      </c>
      <c r="B153" s="6" t="s">
        <v>533</v>
      </c>
      <c r="C153" s="6" t="s">
        <v>19</v>
      </c>
      <c r="D153" s="6">
        <v>2131</v>
      </c>
      <c r="E153" s="7">
        <v>4.98</v>
      </c>
      <c r="F153" s="7">
        <f t="shared" si="2"/>
        <v>10612.38</v>
      </c>
      <c r="G153" s="8"/>
    </row>
    <row r="154" spans="1:7">
      <c r="A154" s="6">
        <v>153</v>
      </c>
      <c r="B154" s="6" t="s">
        <v>535</v>
      </c>
      <c r="C154" s="6" t="s">
        <v>19</v>
      </c>
      <c r="D154" s="6">
        <v>4772</v>
      </c>
      <c r="E154" s="7">
        <v>2.21</v>
      </c>
      <c r="F154" s="7">
        <f t="shared" si="2"/>
        <v>10546.12</v>
      </c>
      <c r="G154" s="8"/>
    </row>
    <row r="155" spans="1:7">
      <c r="A155" s="6">
        <v>154</v>
      </c>
      <c r="B155" s="6" t="s">
        <v>537</v>
      </c>
      <c r="C155" s="6" t="s">
        <v>19</v>
      </c>
      <c r="D155" s="6">
        <v>6339</v>
      </c>
      <c r="E155" s="7">
        <v>2.76</v>
      </c>
      <c r="F155" s="7">
        <f t="shared" si="2"/>
        <v>17495.64</v>
      </c>
      <c r="G155" s="8"/>
    </row>
    <row r="156" spans="1:7">
      <c r="A156" s="6">
        <v>155</v>
      </c>
      <c r="B156" s="6" t="s">
        <v>539</v>
      </c>
      <c r="C156" s="6" t="s">
        <v>19</v>
      </c>
      <c r="D156" s="6">
        <v>57</v>
      </c>
      <c r="E156" s="7">
        <v>2.62</v>
      </c>
      <c r="F156" s="7">
        <f t="shared" si="2"/>
        <v>149.34</v>
      </c>
      <c r="G156" s="8"/>
    </row>
    <row r="157" spans="1:7">
      <c r="A157" s="6">
        <v>156</v>
      </c>
      <c r="B157" s="6" t="s">
        <v>541</v>
      </c>
      <c r="C157" s="6" t="s">
        <v>19</v>
      </c>
      <c r="D157" s="6">
        <v>360</v>
      </c>
      <c r="E157" s="7">
        <v>1</v>
      </c>
      <c r="F157" s="7">
        <f t="shared" si="2"/>
        <v>360</v>
      </c>
      <c r="G157" s="8"/>
    </row>
    <row r="158" spans="1:7">
      <c r="A158" s="6">
        <v>157</v>
      </c>
      <c r="B158" s="6" t="s">
        <v>543</v>
      </c>
      <c r="C158" s="6" t="s">
        <v>19</v>
      </c>
      <c r="D158" s="6">
        <v>327</v>
      </c>
      <c r="E158" s="7">
        <v>18.77</v>
      </c>
      <c r="F158" s="7">
        <f t="shared" si="2"/>
        <v>6137.79</v>
      </c>
      <c r="G158" s="8"/>
    </row>
    <row r="159" spans="1:7">
      <c r="A159" s="6">
        <v>158</v>
      </c>
      <c r="B159" s="6" t="s">
        <v>545</v>
      </c>
      <c r="C159" s="6" t="s">
        <v>19</v>
      </c>
      <c r="D159" s="6">
        <v>114</v>
      </c>
      <c r="E159" s="7">
        <v>25</v>
      </c>
      <c r="F159" s="7">
        <f t="shared" si="2"/>
        <v>2850</v>
      </c>
      <c r="G159" s="8"/>
    </row>
    <row r="160" spans="1:7">
      <c r="A160" s="6">
        <v>159</v>
      </c>
      <c r="B160" s="6" t="s">
        <v>547</v>
      </c>
      <c r="C160" s="6" t="s">
        <v>19</v>
      </c>
      <c r="D160" s="6">
        <v>397</v>
      </c>
      <c r="E160" s="7">
        <v>6.27</v>
      </c>
      <c r="F160" s="7">
        <f t="shared" si="2"/>
        <v>2489.19</v>
      </c>
      <c r="G160" s="8"/>
    </row>
    <row r="161" spans="1:7">
      <c r="A161" s="6">
        <v>160</v>
      </c>
      <c r="B161" s="6" t="s">
        <v>549</v>
      </c>
      <c r="C161" s="6" t="s">
        <v>19</v>
      </c>
      <c r="D161" s="6">
        <v>62</v>
      </c>
      <c r="E161" s="7">
        <v>11.41</v>
      </c>
      <c r="F161" s="7">
        <f t="shared" si="2"/>
        <v>707.42</v>
      </c>
      <c r="G161" s="8"/>
    </row>
    <row r="162" spans="1:7">
      <c r="A162" s="6">
        <v>161</v>
      </c>
      <c r="B162" s="6" t="s">
        <v>554</v>
      </c>
      <c r="C162" s="6" t="s">
        <v>19</v>
      </c>
      <c r="D162" s="6">
        <v>228</v>
      </c>
      <c r="E162" s="7">
        <v>1</v>
      </c>
      <c r="F162" s="7">
        <f t="shared" si="2"/>
        <v>228</v>
      </c>
      <c r="G162" s="8"/>
    </row>
    <row r="163" spans="1:7">
      <c r="A163" s="6">
        <v>162</v>
      </c>
      <c r="B163" s="6" t="s">
        <v>556</v>
      </c>
      <c r="C163" s="6" t="s">
        <v>19</v>
      </c>
      <c r="D163" s="6">
        <v>109</v>
      </c>
      <c r="E163" s="7">
        <v>13.2</v>
      </c>
      <c r="F163" s="7">
        <f t="shared" si="2"/>
        <v>1438.8</v>
      </c>
      <c r="G163" s="8"/>
    </row>
    <row r="164" spans="1:7">
      <c r="A164" s="6">
        <v>163</v>
      </c>
      <c r="B164" s="6" t="s">
        <v>558</v>
      </c>
      <c r="C164" s="6" t="s">
        <v>19</v>
      </c>
      <c r="D164" s="6">
        <v>49</v>
      </c>
      <c r="E164" s="7">
        <v>20.66</v>
      </c>
      <c r="F164" s="7">
        <f t="shared" si="2"/>
        <v>1012.34</v>
      </c>
      <c r="G164" s="8"/>
    </row>
    <row r="165" spans="1:7">
      <c r="A165" s="6">
        <v>164</v>
      </c>
      <c r="B165" s="6" t="s">
        <v>560</v>
      </c>
      <c r="C165" s="6" t="s">
        <v>19</v>
      </c>
      <c r="D165" s="6">
        <v>741</v>
      </c>
      <c r="E165" s="7">
        <v>2.91</v>
      </c>
      <c r="F165" s="7">
        <f t="shared" si="2"/>
        <v>2156.31</v>
      </c>
      <c r="G165" s="8"/>
    </row>
    <row r="166" spans="1:7">
      <c r="A166" s="6">
        <v>165</v>
      </c>
      <c r="B166" s="6" t="s">
        <v>562</v>
      </c>
      <c r="C166" s="6" t="s">
        <v>19</v>
      </c>
      <c r="D166" s="6">
        <v>27</v>
      </c>
      <c r="E166" s="7">
        <v>4.74</v>
      </c>
      <c r="F166" s="7">
        <f t="shared" si="2"/>
        <v>127.98</v>
      </c>
      <c r="G166" s="8"/>
    </row>
    <row r="167" spans="1:7">
      <c r="A167" s="6">
        <v>166</v>
      </c>
      <c r="B167" s="6" t="s">
        <v>568</v>
      </c>
      <c r="C167" s="6" t="s">
        <v>19</v>
      </c>
      <c r="D167" s="6">
        <v>554</v>
      </c>
      <c r="E167" s="7">
        <v>9.47</v>
      </c>
      <c r="F167" s="7">
        <f t="shared" si="2"/>
        <v>5246.38</v>
      </c>
      <c r="G167" s="8"/>
    </row>
    <row r="168" spans="1:7">
      <c r="A168" s="6">
        <v>167</v>
      </c>
      <c r="B168" s="6" t="s">
        <v>570</v>
      </c>
      <c r="C168" s="6" t="s">
        <v>19</v>
      </c>
      <c r="D168" s="6">
        <v>213</v>
      </c>
      <c r="E168" s="7">
        <v>5.89</v>
      </c>
      <c r="F168" s="7">
        <f t="shared" si="2"/>
        <v>1254.57</v>
      </c>
      <c r="G168" s="8"/>
    </row>
    <row r="169" spans="1:7">
      <c r="A169" s="6">
        <v>168</v>
      </c>
      <c r="B169" s="6" t="s">
        <v>572</v>
      </c>
      <c r="C169" s="6" t="s">
        <v>19</v>
      </c>
      <c r="D169" s="6">
        <v>30</v>
      </c>
      <c r="E169" s="7">
        <v>9.62</v>
      </c>
      <c r="F169" s="7">
        <f t="shared" si="2"/>
        <v>288.6</v>
      </c>
      <c r="G169" s="8"/>
    </row>
    <row r="170" spans="1:7">
      <c r="A170" s="6">
        <v>169</v>
      </c>
      <c r="B170" s="6" t="s">
        <v>574</v>
      </c>
      <c r="C170" s="6" t="s">
        <v>19</v>
      </c>
      <c r="D170" s="6">
        <v>1636</v>
      </c>
      <c r="E170" s="7">
        <v>9.62</v>
      </c>
      <c r="F170" s="7">
        <f t="shared" si="2"/>
        <v>15738.32</v>
      </c>
      <c r="G170" s="8"/>
    </row>
    <row r="171" spans="1:7">
      <c r="A171" s="6">
        <v>170</v>
      </c>
      <c r="B171" s="6" t="s">
        <v>576</v>
      </c>
      <c r="C171" s="6" t="s">
        <v>19</v>
      </c>
      <c r="D171" s="6">
        <v>81</v>
      </c>
      <c r="E171" s="7">
        <v>23.93</v>
      </c>
      <c r="F171" s="7">
        <f t="shared" si="2"/>
        <v>1938.33</v>
      </c>
      <c r="G171" s="8"/>
    </row>
    <row r="172" spans="1:7">
      <c r="A172" s="6">
        <v>171</v>
      </c>
      <c r="B172" s="6" t="s">
        <v>578</v>
      </c>
      <c r="C172" s="6" t="s">
        <v>19</v>
      </c>
      <c r="D172" s="6">
        <v>39</v>
      </c>
      <c r="E172" s="7">
        <v>16.99</v>
      </c>
      <c r="F172" s="7">
        <f t="shared" si="2"/>
        <v>662.61</v>
      </c>
      <c r="G172" s="8"/>
    </row>
    <row r="173" spans="1:7">
      <c r="A173" s="6">
        <v>172</v>
      </c>
      <c r="B173" s="6" t="s">
        <v>580</v>
      </c>
      <c r="C173" s="6" t="s">
        <v>19</v>
      </c>
      <c r="D173" s="6">
        <v>15</v>
      </c>
      <c r="E173" s="7">
        <v>12</v>
      </c>
      <c r="F173" s="7">
        <f t="shared" si="2"/>
        <v>180</v>
      </c>
      <c r="G173" s="8"/>
    </row>
    <row r="174" spans="1:7">
      <c r="A174" s="6">
        <v>173</v>
      </c>
      <c r="B174" s="6" t="s">
        <v>582</v>
      </c>
      <c r="C174" s="6" t="s">
        <v>19</v>
      </c>
      <c r="D174" s="6">
        <v>60</v>
      </c>
      <c r="E174" s="7">
        <v>15</v>
      </c>
      <c r="F174" s="7">
        <f t="shared" si="2"/>
        <v>900</v>
      </c>
      <c r="G174" s="8"/>
    </row>
    <row r="175" spans="1:7">
      <c r="A175" s="6">
        <v>174</v>
      </c>
      <c r="B175" s="6" t="s">
        <v>584</v>
      </c>
      <c r="C175" s="6" t="s">
        <v>19</v>
      </c>
      <c r="D175" s="6">
        <v>92</v>
      </c>
      <c r="E175" s="7">
        <v>38.72</v>
      </c>
      <c r="F175" s="7">
        <f t="shared" si="2"/>
        <v>3562.24</v>
      </c>
      <c r="G175" s="8"/>
    </row>
    <row r="176" spans="1:7">
      <c r="A176" s="6">
        <v>175</v>
      </c>
      <c r="B176" s="6" t="s">
        <v>586</v>
      </c>
      <c r="C176" s="6" t="s">
        <v>19</v>
      </c>
      <c r="D176" s="6">
        <v>3</v>
      </c>
      <c r="E176" s="7">
        <v>28.23</v>
      </c>
      <c r="F176" s="7">
        <f t="shared" si="2"/>
        <v>84.69</v>
      </c>
      <c r="G176" s="8"/>
    </row>
    <row r="177" spans="1:7">
      <c r="A177" s="6">
        <v>176</v>
      </c>
      <c r="B177" s="6" t="s">
        <v>588</v>
      </c>
      <c r="C177" s="6" t="s">
        <v>19</v>
      </c>
      <c r="D177" s="6">
        <v>4</v>
      </c>
      <c r="E177" s="7">
        <v>30.68</v>
      </c>
      <c r="F177" s="7">
        <f t="shared" si="2"/>
        <v>122.72</v>
      </c>
      <c r="G177" s="8"/>
    </row>
    <row r="178" spans="1:7">
      <c r="A178" s="6">
        <v>177</v>
      </c>
      <c r="B178" s="6" t="s">
        <v>592</v>
      </c>
      <c r="C178" s="6" t="s">
        <v>19</v>
      </c>
      <c r="D178" s="6">
        <v>51</v>
      </c>
      <c r="E178" s="7">
        <v>2</v>
      </c>
      <c r="F178" s="7">
        <f t="shared" si="2"/>
        <v>102</v>
      </c>
      <c r="G178" s="8"/>
    </row>
    <row r="179" spans="1:7">
      <c r="A179" s="6">
        <v>178</v>
      </c>
      <c r="B179" s="6" t="s">
        <v>594</v>
      </c>
      <c r="C179" s="6" t="s">
        <v>19</v>
      </c>
      <c r="D179" s="6">
        <v>815</v>
      </c>
      <c r="E179" s="7">
        <v>3.1</v>
      </c>
      <c r="F179" s="7">
        <f t="shared" si="2"/>
        <v>2526.5</v>
      </c>
      <c r="G179" s="8"/>
    </row>
    <row r="180" spans="1:7">
      <c r="A180" s="6">
        <v>179</v>
      </c>
      <c r="B180" s="6" t="s">
        <v>596</v>
      </c>
      <c r="C180" s="6" t="s">
        <v>19</v>
      </c>
      <c r="D180" s="6">
        <v>104</v>
      </c>
      <c r="E180" s="7">
        <v>5.4</v>
      </c>
      <c r="F180" s="7">
        <f t="shared" si="2"/>
        <v>561.6</v>
      </c>
      <c r="G180" s="8"/>
    </row>
    <row r="181" spans="1:7">
      <c r="A181" s="6">
        <v>180</v>
      </c>
      <c r="B181" s="6" t="s">
        <v>598</v>
      </c>
      <c r="C181" s="6" t="s">
        <v>19</v>
      </c>
      <c r="D181" s="6">
        <v>1554</v>
      </c>
      <c r="E181" s="7">
        <v>4.56</v>
      </c>
      <c r="F181" s="7">
        <f t="shared" si="2"/>
        <v>7086.24</v>
      </c>
      <c r="G181" s="8"/>
    </row>
    <row r="182" spans="1:7">
      <c r="A182" s="6">
        <v>181</v>
      </c>
      <c r="B182" s="6" t="s">
        <v>600</v>
      </c>
      <c r="C182" s="6" t="s">
        <v>19</v>
      </c>
      <c r="D182" s="6">
        <v>82</v>
      </c>
      <c r="E182" s="7">
        <v>14.03</v>
      </c>
      <c r="F182" s="7">
        <f t="shared" si="2"/>
        <v>1150.46</v>
      </c>
      <c r="G182" s="8"/>
    </row>
    <row r="183" spans="1:7">
      <c r="A183" s="6">
        <v>182</v>
      </c>
      <c r="B183" s="6" t="s">
        <v>602</v>
      </c>
      <c r="C183" s="6" t="s">
        <v>19</v>
      </c>
      <c r="D183" s="6">
        <v>73</v>
      </c>
      <c r="E183" s="7">
        <v>20.09</v>
      </c>
      <c r="F183" s="7">
        <f t="shared" si="2"/>
        <v>1466.57</v>
      </c>
      <c r="G183" s="8"/>
    </row>
    <row r="184" spans="1:7">
      <c r="A184" s="6">
        <v>183</v>
      </c>
      <c r="B184" s="6" t="s">
        <v>604</v>
      </c>
      <c r="C184" s="6" t="s">
        <v>19</v>
      </c>
      <c r="D184" s="6">
        <v>502</v>
      </c>
      <c r="E184" s="7">
        <v>4.13</v>
      </c>
      <c r="F184" s="7">
        <f t="shared" si="2"/>
        <v>2073.26</v>
      </c>
      <c r="G184" s="8"/>
    </row>
    <row r="185" spans="1:7">
      <c r="A185" s="6">
        <v>184</v>
      </c>
      <c r="B185" s="6" t="s">
        <v>606</v>
      </c>
      <c r="C185" s="6" t="s">
        <v>19</v>
      </c>
      <c r="D185" s="6">
        <v>123</v>
      </c>
      <c r="E185" s="7">
        <v>7.48</v>
      </c>
      <c r="F185" s="7">
        <f t="shared" si="2"/>
        <v>920.04</v>
      </c>
      <c r="G185" s="8"/>
    </row>
    <row r="186" spans="1:7">
      <c r="A186" s="6">
        <v>185</v>
      </c>
      <c r="B186" s="6" t="s">
        <v>608</v>
      </c>
      <c r="C186" s="6" t="s">
        <v>19</v>
      </c>
      <c r="D186" s="6">
        <v>650</v>
      </c>
      <c r="E186" s="7">
        <v>2</v>
      </c>
      <c r="F186" s="7">
        <f t="shared" si="2"/>
        <v>1300</v>
      </c>
      <c r="G186" s="8"/>
    </row>
    <row r="187" spans="1:7">
      <c r="A187" s="6">
        <v>186</v>
      </c>
      <c r="B187" s="6" t="s">
        <v>610</v>
      </c>
      <c r="C187" s="6" t="s">
        <v>19</v>
      </c>
      <c r="D187" s="6">
        <v>2100</v>
      </c>
      <c r="E187" s="7">
        <f>3.7/20</f>
        <v>0.185</v>
      </c>
      <c r="F187" s="7">
        <f t="shared" si="2"/>
        <v>388.5</v>
      </c>
      <c r="G187" s="8"/>
    </row>
    <row r="188" spans="1:7">
      <c r="A188" s="6">
        <v>187</v>
      </c>
      <c r="B188" s="6" t="s">
        <v>612</v>
      </c>
      <c r="C188" s="6" t="s">
        <v>19</v>
      </c>
      <c r="D188" s="6">
        <v>4469</v>
      </c>
      <c r="E188" s="7">
        <f>6.4/20</f>
        <v>0.32</v>
      </c>
      <c r="F188" s="7">
        <f t="shared" si="2"/>
        <v>1430.08</v>
      </c>
      <c r="G188" s="8"/>
    </row>
    <row r="189" spans="1:7">
      <c r="A189" s="6">
        <v>188</v>
      </c>
      <c r="B189" s="6" t="s">
        <v>614</v>
      </c>
      <c r="C189" s="6" t="s">
        <v>19</v>
      </c>
      <c r="D189" s="6">
        <v>3481</v>
      </c>
      <c r="E189" s="7">
        <f>8/20</f>
        <v>0.4</v>
      </c>
      <c r="F189" s="7">
        <f t="shared" si="2"/>
        <v>1392.4</v>
      </c>
      <c r="G189" s="8"/>
    </row>
    <row r="190" spans="1:7">
      <c r="A190" s="6">
        <v>189</v>
      </c>
      <c r="B190" s="6" t="s">
        <v>616</v>
      </c>
      <c r="C190" s="6" t="s">
        <v>19</v>
      </c>
      <c r="D190" s="6">
        <v>700</v>
      </c>
      <c r="E190" s="7">
        <f>9/20</f>
        <v>0.45</v>
      </c>
      <c r="F190" s="7">
        <f t="shared" si="2"/>
        <v>315</v>
      </c>
      <c r="G190" s="8"/>
    </row>
    <row r="191" spans="1:7">
      <c r="A191" s="6">
        <v>190</v>
      </c>
      <c r="B191" s="6" t="s">
        <v>618</v>
      </c>
      <c r="C191" s="6" t="s">
        <v>19</v>
      </c>
      <c r="D191" s="6">
        <v>81</v>
      </c>
      <c r="E191" s="7">
        <v>2.62</v>
      </c>
      <c r="F191" s="7">
        <f t="shared" si="2"/>
        <v>212.22</v>
      </c>
      <c r="G191" s="8"/>
    </row>
    <row r="192" spans="1:7">
      <c r="A192" s="6">
        <v>191</v>
      </c>
      <c r="B192" s="6" t="s">
        <v>620</v>
      </c>
      <c r="C192" s="6" t="s">
        <v>19</v>
      </c>
      <c r="D192" s="6">
        <v>155</v>
      </c>
      <c r="E192" s="7">
        <v>4.97</v>
      </c>
      <c r="F192" s="7">
        <f t="shared" si="2"/>
        <v>770.35</v>
      </c>
      <c r="G192" s="8"/>
    </row>
    <row r="193" spans="1:7">
      <c r="A193" s="6">
        <v>192</v>
      </c>
      <c r="B193" s="6" t="s">
        <v>622</v>
      </c>
      <c r="C193" s="6" t="s">
        <v>19</v>
      </c>
      <c r="D193" s="6">
        <v>500</v>
      </c>
      <c r="E193" s="7">
        <v>2</v>
      </c>
      <c r="F193" s="7">
        <f t="shared" si="2"/>
        <v>1000</v>
      </c>
      <c r="G193" s="8"/>
    </row>
    <row r="194" spans="1:7">
      <c r="A194" s="6">
        <v>193</v>
      </c>
      <c r="B194" s="6" t="s">
        <v>632</v>
      </c>
      <c r="C194" s="6" t="s">
        <v>19</v>
      </c>
      <c r="D194" s="6">
        <v>440</v>
      </c>
      <c r="E194" s="7">
        <f>4.11*4</f>
        <v>16.44</v>
      </c>
      <c r="F194" s="7">
        <f t="shared" ref="F194:F257" si="3">D194*E194</f>
        <v>7233.6</v>
      </c>
      <c r="G194" s="8"/>
    </row>
    <row r="195" spans="1:7">
      <c r="A195" s="6">
        <v>194</v>
      </c>
      <c r="B195" s="6" t="s">
        <v>634</v>
      </c>
      <c r="C195" s="6" t="s">
        <v>19</v>
      </c>
      <c r="D195" s="6">
        <v>7800</v>
      </c>
      <c r="E195" s="7">
        <f>12/400</f>
        <v>0.03</v>
      </c>
      <c r="F195" s="7">
        <f t="shared" si="3"/>
        <v>234</v>
      </c>
      <c r="G195" s="8"/>
    </row>
    <row r="196" spans="1:7">
      <c r="A196" s="6">
        <v>195</v>
      </c>
      <c r="B196" s="6" t="s">
        <v>636</v>
      </c>
      <c r="C196" s="6" t="s">
        <v>19</v>
      </c>
      <c r="D196" s="6">
        <v>5789</v>
      </c>
      <c r="E196" s="7">
        <f>16/100</f>
        <v>0.16</v>
      </c>
      <c r="F196" s="7">
        <f t="shared" si="3"/>
        <v>926.24</v>
      </c>
      <c r="G196" s="8"/>
    </row>
    <row r="197" spans="1:7">
      <c r="A197" s="6">
        <v>196</v>
      </c>
      <c r="B197" s="6" t="s">
        <v>638</v>
      </c>
      <c r="C197" s="6" t="s">
        <v>19</v>
      </c>
      <c r="D197" s="6">
        <v>3034</v>
      </c>
      <c r="E197" s="7">
        <f>20/100</f>
        <v>0.2</v>
      </c>
      <c r="F197" s="7">
        <f t="shared" si="3"/>
        <v>606.8</v>
      </c>
      <c r="G197" s="8"/>
    </row>
    <row r="198" spans="1:7">
      <c r="A198" s="6">
        <v>197</v>
      </c>
      <c r="B198" s="6" t="s">
        <v>642</v>
      </c>
      <c r="C198" s="6" t="s">
        <v>19</v>
      </c>
      <c r="D198" s="6">
        <v>56</v>
      </c>
      <c r="E198" s="7">
        <v>11.59</v>
      </c>
      <c r="F198" s="7">
        <f t="shared" si="3"/>
        <v>649.04</v>
      </c>
      <c r="G198" s="8"/>
    </row>
    <row r="199" spans="1:7">
      <c r="A199" s="6">
        <v>198</v>
      </c>
      <c r="B199" s="6" t="s">
        <v>644</v>
      </c>
      <c r="C199" s="6" t="s">
        <v>19</v>
      </c>
      <c r="D199" s="6">
        <v>16</v>
      </c>
      <c r="E199" s="7">
        <v>8.65</v>
      </c>
      <c r="F199" s="7">
        <f t="shared" si="3"/>
        <v>138.4</v>
      </c>
      <c r="G199" s="8"/>
    </row>
    <row r="200" spans="1:7">
      <c r="A200" s="6">
        <v>199</v>
      </c>
      <c r="B200" s="6" t="s">
        <v>646</v>
      </c>
      <c r="C200" s="6" t="s">
        <v>19</v>
      </c>
      <c r="D200" s="6">
        <v>87</v>
      </c>
      <c r="E200" s="7">
        <v>9.48</v>
      </c>
      <c r="F200" s="7">
        <f t="shared" si="3"/>
        <v>824.76</v>
      </c>
      <c r="G200" s="8"/>
    </row>
    <row r="201" spans="1:7">
      <c r="A201" s="6">
        <v>200</v>
      </c>
      <c r="B201" s="6" t="s">
        <v>648</v>
      </c>
      <c r="C201" s="6" t="s">
        <v>19</v>
      </c>
      <c r="D201" s="6">
        <v>35</v>
      </c>
      <c r="E201" s="7">
        <v>31.1</v>
      </c>
      <c r="F201" s="7">
        <f t="shared" si="3"/>
        <v>1088.5</v>
      </c>
      <c r="G201" s="8"/>
    </row>
    <row r="202" spans="1:7">
      <c r="A202" s="6">
        <v>201</v>
      </c>
      <c r="B202" s="6" t="s">
        <v>650</v>
      </c>
      <c r="C202" s="6" t="s">
        <v>19</v>
      </c>
      <c r="D202" s="6">
        <v>173</v>
      </c>
      <c r="E202" s="7">
        <v>22.44</v>
      </c>
      <c r="F202" s="7">
        <f t="shared" si="3"/>
        <v>3882.12</v>
      </c>
      <c r="G202" s="8"/>
    </row>
    <row r="203" spans="1:7">
      <c r="A203" s="6">
        <v>202</v>
      </c>
      <c r="B203" s="6" t="s">
        <v>652</v>
      </c>
      <c r="C203" s="6" t="s">
        <v>19</v>
      </c>
      <c r="D203" s="6">
        <v>15</v>
      </c>
      <c r="E203" s="7">
        <v>20</v>
      </c>
      <c r="F203" s="7">
        <f t="shared" si="3"/>
        <v>300</v>
      </c>
      <c r="G203" s="8"/>
    </row>
    <row r="204" spans="1:7">
      <c r="A204" s="6">
        <v>203</v>
      </c>
      <c r="B204" s="6" t="s">
        <v>654</v>
      </c>
      <c r="C204" s="6" t="s">
        <v>19</v>
      </c>
      <c r="D204" s="6">
        <v>19</v>
      </c>
      <c r="E204" s="7">
        <v>20</v>
      </c>
      <c r="F204" s="7">
        <f t="shared" si="3"/>
        <v>380</v>
      </c>
      <c r="G204" s="8"/>
    </row>
    <row r="205" spans="1:7">
      <c r="A205" s="6">
        <v>204</v>
      </c>
      <c r="B205" s="6" t="s">
        <v>656</v>
      </c>
      <c r="C205" s="6" t="s">
        <v>19</v>
      </c>
      <c r="D205" s="6">
        <v>27</v>
      </c>
      <c r="E205" s="7">
        <v>2.32</v>
      </c>
      <c r="F205" s="7">
        <f t="shared" si="3"/>
        <v>62.64</v>
      </c>
      <c r="G205" s="8"/>
    </row>
    <row r="206" spans="1:7">
      <c r="A206" s="6">
        <v>205</v>
      </c>
      <c r="B206" s="6" t="s">
        <v>658</v>
      </c>
      <c r="C206" s="6" t="s">
        <v>19</v>
      </c>
      <c r="D206" s="6">
        <v>89</v>
      </c>
      <c r="E206" s="7">
        <v>2.32</v>
      </c>
      <c r="F206" s="7">
        <f t="shared" si="3"/>
        <v>206.48</v>
      </c>
      <c r="G206" s="8"/>
    </row>
    <row r="207" spans="1:7">
      <c r="A207" s="6">
        <v>206</v>
      </c>
      <c r="B207" s="6" t="s">
        <v>660</v>
      </c>
      <c r="C207" s="6" t="s">
        <v>19</v>
      </c>
      <c r="D207" s="6">
        <v>20</v>
      </c>
      <c r="E207" s="7">
        <v>5.35</v>
      </c>
      <c r="F207" s="7">
        <f t="shared" si="3"/>
        <v>107</v>
      </c>
      <c r="G207" s="8"/>
    </row>
    <row r="208" spans="1:7">
      <c r="A208" s="6">
        <v>207</v>
      </c>
      <c r="B208" s="6" t="s">
        <v>662</v>
      </c>
      <c r="C208" s="6" t="s">
        <v>19</v>
      </c>
      <c r="D208" s="6">
        <v>128</v>
      </c>
      <c r="E208" s="7">
        <v>3.91</v>
      </c>
      <c r="F208" s="7">
        <f t="shared" si="3"/>
        <v>500.48</v>
      </c>
      <c r="G208" s="8"/>
    </row>
    <row r="209" spans="1:7">
      <c r="A209" s="6">
        <v>208</v>
      </c>
      <c r="B209" s="6" t="s">
        <v>664</v>
      </c>
      <c r="C209" s="6" t="s">
        <v>19</v>
      </c>
      <c r="D209" s="6">
        <v>9</v>
      </c>
      <c r="E209" s="7">
        <v>25</v>
      </c>
      <c r="F209" s="7">
        <f t="shared" si="3"/>
        <v>225</v>
      </c>
      <c r="G209" s="8"/>
    </row>
    <row r="210" spans="1:7">
      <c r="A210" s="6">
        <v>209</v>
      </c>
      <c r="B210" s="6" t="s">
        <v>666</v>
      </c>
      <c r="C210" s="6" t="s">
        <v>19</v>
      </c>
      <c r="D210" s="6">
        <v>95</v>
      </c>
      <c r="E210" s="7">
        <v>6.6</v>
      </c>
      <c r="F210" s="7">
        <f t="shared" si="3"/>
        <v>627</v>
      </c>
      <c r="G210" s="8"/>
    </row>
    <row r="211" spans="1:7">
      <c r="A211" s="6">
        <v>210</v>
      </c>
      <c r="B211" s="6" t="s">
        <v>668</v>
      </c>
      <c r="C211" s="6" t="s">
        <v>19</v>
      </c>
      <c r="D211" s="6">
        <v>13</v>
      </c>
      <c r="E211" s="7">
        <v>13</v>
      </c>
      <c r="F211" s="7">
        <f t="shared" si="3"/>
        <v>169</v>
      </c>
      <c r="G211" s="8"/>
    </row>
    <row r="212" spans="1:7">
      <c r="A212" s="6">
        <v>211</v>
      </c>
      <c r="B212" s="6" t="s">
        <v>675</v>
      </c>
      <c r="C212" s="6" t="s">
        <v>19</v>
      </c>
      <c r="D212" s="6">
        <v>1099</v>
      </c>
      <c r="E212" s="7">
        <v>0.37</v>
      </c>
      <c r="F212" s="7">
        <f t="shared" si="3"/>
        <v>406.63</v>
      </c>
      <c r="G212" s="8"/>
    </row>
    <row r="213" spans="1:7">
      <c r="A213" s="6">
        <v>212</v>
      </c>
      <c r="B213" s="6" t="s">
        <v>677</v>
      </c>
      <c r="C213" s="6" t="s">
        <v>19</v>
      </c>
      <c r="D213" s="6">
        <v>83</v>
      </c>
      <c r="E213" s="7">
        <v>20.2</v>
      </c>
      <c r="F213" s="7">
        <f t="shared" si="3"/>
        <v>1676.6</v>
      </c>
      <c r="G213" s="8"/>
    </row>
    <row r="214" spans="1:7">
      <c r="A214" s="6">
        <v>213</v>
      </c>
      <c r="B214" s="6" t="s">
        <v>679</v>
      </c>
      <c r="C214" s="6" t="s">
        <v>19</v>
      </c>
      <c r="D214" s="6">
        <v>2959</v>
      </c>
      <c r="E214" s="7">
        <v>0.39</v>
      </c>
      <c r="F214" s="7">
        <f t="shared" si="3"/>
        <v>1154.01</v>
      </c>
      <c r="G214" s="8"/>
    </row>
    <row r="215" spans="1:7">
      <c r="A215" s="6">
        <v>214</v>
      </c>
      <c r="B215" s="6" t="s">
        <v>681</v>
      </c>
      <c r="C215" s="6" t="s">
        <v>19</v>
      </c>
      <c r="D215" s="6">
        <v>846</v>
      </c>
      <c r="E215" s="7">
        <v>0.95</v>
      </c>
      <c r="F215" s="7">
        <f t="shared" si="3"/>
        <v>803.7</v>
      </c>
      <c r="G215" s="8"/>
    </row>
    <row r="216" spans="1:7">
      <c r="A216" s="6">
        <v>215</v>
      </c>
      <c r="B216" s="6" t="s">
        <v>683</v>
      </c>
      <c r="C216" s="6" t="s">
        <v>19</v>
      </c>
      <c r="D216" s="6">
        <v>220</v>
      </c>
      <c r="E216" s="7">
        <v>1.38</v>
      </c>
      <c r="F216" s="7">
        <f t="shared" si="3"/>
        <v>303.6</v>
      </c>
      <c r="G216" s="8"/>
    </row>
    <row r="217" spans="1:7">
      <c r="A217" s="6">
        <v>216</v>
      </c>
      <c r="B217" s="6" t="s">
        <v>685</v>
      </c>
      <c r="C217" s="6" t="s">
        <v>19</v>
      </c>
      <c r="D217" s="6">
        <v>1</v>
      </c>
      <c r="E217" s="7">
        <v>50</v>
      </c>
      <c r="F217" s="7">
        <f t="shared" si="3"/>
        <v>50</v>
      </c>
      <c r="G217" s="8"/>
    </row>
    <row r="218" spans="1:7">
      <c r="A218" s="6">
        <v>217</v>
      </c>
      <c r="B218" s="6" t="s">
        <v>687</v>
      </c>
      <c r="C218" s="6" t="s">
        <v>19</v>
      </c>
      <c r="D218" s="6">
        <v>140</v>
      </c>
      <c r="E218" s="7">
        <v>50</v>
      </c>
      <c r="F218" s="7">
        <f t="shared" si="3"/>
        <v>7000</v>
      </c>
      <c r="G218" s="8"/>
    </row>
    <row r="219" spans="1:7">
      <c r="A219" s="6">
        <v>218</v>
      </c>
      <c r="B219" s="6" t="s">
        <v>710</v>
      </c>
      <c r="C219" s="6" t="s">
        <v>19</v>
      </c>
      <c r="D219" s="6">
        <v>18800</v>
      </c>
      <c r="E219" s="7">
        <f>100/100</f>
        <v>1</v>
      </c>
      <c r="F219" s="7">
        <f t="shared" si="3"/>
        <v>18800</v>
      </c>
      <c r="G219" s="8"/>
    </row>
    <row r="220" spans="1:7">
      <c r="A220" s="6">
        <v>219</v>
      </c>
      <c r="B220" s="6" t="s">
        <v>712</v>
      </c>
      <c r="C220" s="6" t="s">
        <v>12</v>
      </c>
      <c r="D220" s="6">
        <v>416</v>
      </c>
      <c r="E220" s="7">
        <v>30</v>
      </c>
      <c r="F220" s="7">
        <f t="shared" si="3"/>
        <v>12480</v>
      </c>
      <c r="G220" s="8"/>
    </row>
    <row r="221" spans="1:7">
      <c r="A221" s="6">
        <v>220</v>
      </c>
      <c r="B221" s="6" t="s">
        <v>714</v>
      </c>
      <c r="C221" s="6" t="s">
        <v>12</v>
      </c>
      <c r="D221" s="6">
        <v>55</v>
      </c>
      <c r="E221" s="7">
        <v>49</v>
      </c>
      <c r="F221" s="7">
        <f t="shared" si="3"/>
        <v>2695</v>
      </c>
      <c r="G221" s="8"/>
    </row>
    <row r="222" spans="1:7">
      <c r="A222" s="6">
        <v>221</v>
      </c>
      <c r="B222" s="6" t="s">
        <v>716</v>
      </c>
      <c r="C222" s="6" t="s">
        <v>12</v>
      </c>
      <c r="D222" s="6">
        <v>58</v>
      </c>
      <c r="E222" s="7">
        <v>68.2</v>
      </c>
      <c r="F222" s="7">
        <f t="shared" si="3"/>
        <v>3955.6</v>
      </c>
      <c r="G222" s="8"/>
    </row>
    <row r="223" spans="1:7">
      <c r="A223" s="6">
        <v>222</v>
      </c>
      <c r="B223" s="6" t="s">
        <v>718</v>
      </c>
      <c r="C223" s="6" t="s">
        <v>12</v>
      </c>
      <c r="D223" s="6">
        <v>64</v>
      </c>
      <c r="E223" s="7">
        <v>99.5</v>
      </c>
      <c r="F223" s="7">
        <f t="shared" si="3"/>
        <v>6368</v>
      </c>
      <c r="G223" s="8"/>
    </row>
    <row r="224" spans="1:7">
      <c r="A224" s="6">
        <v>223</v>
      </c>
      <c r="B224" s="6" t="s">
        <v>720</v>
      </c>
      <c r="C224" s="6" t="s">
        <v>12</v>
      </c>
      <c r="D224" s="6">
        <v>51</v>
      </c>
      <c r="E224" s="7">
        <v>168.7</v>
      </c>
      <c r="F224" s="7">
        <f t="shared" si="3"/>
        <v>8603.7</v>
      </c>
      <c r="G224" s="8"/>
    </row>
    <row r="225" spans="1:7">
      <c r="A225" s="6">
        <v>224</v>
      </c>
      <c r="B225" s="6" t="s">
        <v>722</v>
      </c>
      <c r="C225" s="6" t="s">
        <v>12</v>
      </c>
      <c r="D225" s="6">
        <v>20</v>
      </c>
      <c r="E225" s="7">
        <v>269.16</v>
      </c>
      <c r="F225" s="7">
        <f t="shared" si="3"/>
        <v>5383.2</v>
      </c>
      <c r="G225" s="8"/>
    </row>
    <row r="226" spans="1:7">
      <c r="A226" s="6">
        <v>225</v>
      </c>
      <c r="B226" s="6" t="s">
        <v>734</v>
      </c>
      <c r="C226" s="6" t="s">
        <v>19</v>
      </c>
      <c r="D226" s="6">
        <v>6</v>
      </c>
      <c r="E226" s="10">
        <v>300</v>
      </c>
      <c r="F226" s="10">
        <f t="shared" si="3"/>
        <v>1800</v>
      </c>
      <c r="G226" s="11"/>
    </row>
    <row r="227" spans="1:7">
      <c r="A227" s="6">
        <v>226</v>
      </c>
      <c r="B227" s="6" t="s">
        <v>736</v>
      </c>
      <c r="C227" s="6" t="s">
        <v>19</v>
      </c>
      <c r="D227" s="6">
        <v>1</v>
      </c>
      <c r="E227" s="7">
        <v>10</v>
      </c>
      <c r="F227" s="7">
        <f t="shared" si="3"/>
        <v>10</v>
      </c>
      <c r="G227" s="8"/>
    </row>
    <row r="228" spans="1:7">
      <c r="A228" s="6">
        <v>227</v>
      </c>
      <c r="B228" s="6" t="s">
        <v>793</v>
      </c>
      <c r="C228" s="6" t="s">
        <v>12</v>
      </c>
      <c r="D228" s="6">
        <v>1</v>
      </c>
      <c r="E228" s="7">
        <v>130</v>
      </c>
      <c r="F228" s="7">
        <f t="shared" si="3"/>
        <v>130</v>
      </c>
      <c r="G228" s="8"/>
    </row>
    <row r="229" spans="1:7">
      <c r="A229" s="6">
        <v>228</v>
      </c>
      <c r="B229" s="6" t="s">
        <v>795</v>
      </c>
      <c r="C229" s="6" t="s">
        <v>12</v>
      </c>
      <c r="D229" s="6">
        <v>25</v>
      </c>
      <c r="E229" s="7">
        <v>28</v>
      </c>
      <c r="F229" s="7">
        <f t="shared" si="3"/>
        <v>700</v>
      </c>
      <c r="G229" s="8"/>
    </row>
    <row r="230" spans="1:7">
      <c r="A230" s="6">
        <v>229</v>
      </c>
      <c r="B230" s="6" t="s">
        <v>797</v>
      </c>
      <c r="C230" s="6" t="s">
        <v>12</v>
      </c>
      <c r="D230" s="6">
        <v>52</v>
      </c>
      <c r="E230" s="7">
        <v>37</v>
      </c>
      <c r="F230" s="7">
        <f t="shared" si="3"/>
        <v>1924</v>
      </c>
      <c r="G230" s="8"/>
    </row>
    <row r="231" spans="1:7">
      <c r="A231" s="6">
        <v>230</v>
      </c>
      <c r="B231" s="6" t="s">
        <v>799</v>
      </c>
      <c r="C231" s="6" t="s">
        <v>12</v>
      </c>
      <c r="D231" s="6">
        <v>47</v>
      </c>
      <c r="E231" s="7">
        <v>57</v>
      </c>
      <c r="F231" s="7">
        <f t="shared" si="3"/>
        <v>2679</v>
      </c>
      <c r="G231" s="8"/>
    </row>
    <row r="232" spans="1:7">
      <c r="A232" s="6">
        <v>231</v>
      </c>
      <c r="B232" s="6" t="s">
        <v>815</v>
      </c>
      <c r="C232" s="6" t="s">
        <v>19</v>
      </c>
      <c r="D232" s="6">
        <v>17</v>
      </c>
      <c r="E232" s="7">
        <v>100</v>
      </c>
      <c r="F232" s="7">
        <f t="shared" si="3"/>
        <v>1700</v>
      </c>
      <c r="G232" s="8"/>
    </row>
    <row r="233" spans="1:7">
      <c r="A233" s="6">
        <v>232</v>
      </c>
      <c r="B233" s="6" t="s">
        <v>832</v>
      </c>
      <c r="C233" s="6" t="s">
        <v>19</v>
      </c>
      <c r="D233" s="6">
        <v>28</v>
      </c>
      <c r="E233" s="10">
        <v>50</v>
      </c>
      <c r="F233" s="10">
        <f t="shared" si="3"/>
        <v>1400</v>
      </c>
      <c r="G233" s="11"/>
    </row>
    <row r="234" spans="1:7">
      <c r="A234" s="6">
        <v>233</v>
      </c>
      <c r="B234" s="6" t="s">
        <v>838</v>
      </c>
      <c r="C234" s="6" t="s">
        <v>839</v>
      </c>
      <c r="D234" s="6">
        <v>18</v>
      </c>
      <c r="E234" s="7">
        <v>60</v>
      </c>
      <c r="F234" s="7">
        <f t="shared" si="3"/>
        <v>1080</v>
      </c>
      <c r="G234" s="8"/>
    </row>
    <row r="235" spans="1:7">
      <c r="A235" s="6">
        <v>234</v>
      </c>
      <c r="B235" s="6" t="s">
        <v>845</v>
      </c>
      <c r="C235" s="6" t="s">
        <v>19</v>
      </c>
      <c r="D235" s="6">
        <v>2</v>
      </c>
      <c r="E235" s="7">
        <v>77</v>
      </c>
      <c r="F235" s="7">
        <f t="shared" si="3"/>
        <v>154</v>
      </c>
      <c r="G235" s="8"/>
    </row>
    <row r="236" spans="1:7">
      <c r="A236" s="6">
        <v>235</v>
      </c>
      <c r="B236" s="6" t="s">
        <v>858</v>
      </c>
      <c r="C236" s="6" t="s">
        <v>19</v>
      </c>
      <c r="D236" s="6">
        <v>300</v>
      </c>
      <c r="E236" s="7">
        <v>0.5</v>
      </c>
      <c r="F236" s="7">
        <f t="shared" si="3"/>
        <v>150</v>
      </c>
      <c r="G236" s="8"/>
    </row>
    <row r="237" spans="1:7">
      <c r="A237" s="6">
        <v>236</v>
      </c>
      <c r="B237" s="6" t="s">
        <v>860</v>
      </c>
      <c r="C237" s="6" t="s">
        <v>19</v>
      </c>
      <c r="D237" s="6">
        <v>80</v>
      </c>
      <c r="E237" s="7">
        <f>5/20</f>
        <v>0.25</v>
      </c>
      <c r="F237" s="7">
        <f t="shared" si="3"/>
        <v>20</v>
      </c>
      <c r="G237" s="8"/>
    </row>
    <row r="238" spans="1:7">
      <c r="A238" s="6">
        <v>237</v>
      </c>
      <c r="B238" s="6" t="s">
        <v>898</v>
      </c>
      <c r="C238" s="6" t="s">
        <v>19</v>
      </c>
      <c r="D238" s="6">
        <v>816</v>
      </c>
      <c r="E238" s="12">
        <v>110</v>
      </c>
      <c r="F238" s="12">
        <f t="shared" si="3"/>
        <v>89760</v>
      </c>
      <c r="G238" s="13"/>
    </row>
    <row r="239" spans="1:7">
      <c r="A239" s="6">
        <v>238</v>
      </c>
      <c r="B239" s="6" t="s">
        <v>912</v>
      </c>
      <c r="C239" s="6" t="s">
        <v>19</v>
      </c>
      <c r="D239" s="6">
        <v>10</v>
      </c>
      <c r="E239" s="7">
        <v>150</v>
      </c>
      <c r="F239" s="7">
        <f t="shared" si="3"/>
        <v>1500</v>
      </c>
      <c r="G239" s="8"/>
    </row>
    <row r="240" spans="1:7">
      <c r="A240" s="6">
        <v>239</v>
      </c>
      <c r="B240" s="6" t="s">
        <v>914</v>
      </c>
      <c r="C240" s="6" t="s">
        <v>19</v>
      </c>
      <c r="D240" s="6">
        <v>2</v>
      </c>
      <c r="E240" s="7">
        <v>150</v>
      </c>
      <c r="F240" s="7">
        <f t="shared" si="3"/>
        <v>300</v>
      </c>
      <c r="G240" s="8"/>
    </row>
    <row r="241" spans="1:7">
      <c r="A241" s="9">
        <v>240</v>
      </c>
      <c r="B241" s="9" t="s">
        <v>920</v>
      </c>
      <c r="C241" s="9" t="s">
        <v>19</v>
      </c>
      <c r="D241" s="9">
        <v>0</v>
      </c>
      <c r="E241" s="12">
        <v>80</v>
      </c>
      <c r="F241" s="12">
        <f t="shared" si="3"/>
        <v>0</v>
      </c>
      <c r="G241" s="13"/>
    </row>
    <row r="242" spans="1:7">
      <c r="A242" s="9">
        <v>241</v>
      </c>
      <c r="B242" s="9" t="s">
        <v>923</v>
      </c>
      <c r="C242" s="9" t="s">
        <v>19</v>
      </c>
      <c r="D242" s="9">
        <v>0</v>
      </c>
      <c r="E242" s="12">
        <v>125</v>
      </c>
      <c r="F242" s="12">
        <f t="shared" si="3"/>
        <v>0</v>
      </c>
      <c r="G242" s="13"/>
    </row>
    <row r="243" spans="1:7">
      <c r="A243" s="6">
        <v>242</v>
      </c>
      <c r="B243" s="6" t="s">
        <v>930</v>
      </c>
      <c r="C243" s="6" t="s">
        <v>19</v>
      </c>
      <c r="D243" s="6">
        <v>81</v>
      </c>
      <c r="E243" s="7">
        <v>3.2</v>
      </c>
      <c r="F243" s="7">
        <f t="shared" si="3"/>
        <v>259.2</v>
      </c>
      <c r="G243" s="8"/>
    </row>
    <row r="244" spans="1:7">
      <c r="A244" s="6">
        <v>243</v>
      </c>
      <c r="B244" s="6" t="s">
        <v>932</v>
      </c>
      <c r="C244" s="6" t="s">
        <v>19</v>
      </c>
      <c r="D244" s="6">
        <v>83</v>
      </c>
      <c r="E244" s="7">
        <v>6.98</v>
      </c>
      <c r="F244" s="7">
        <f t="shared" si="3"/>
        <v>579.34</v>
      </c>
      <c r="G244" s="8"/>
    </row>
    <row r="245" spans="1:7">
      <c r="A245" s="6">
        <v>244</v>
      </c>
      <c r="B245" s="6" t="s">
        <v>934</v>
      </c>
      <c r="C245" s="6" t="s">
        <v>19</v>
      </c>
      <c r="D245" s="6">
        <v>1</v>
      </c>
      <c r="E245" s="7">
        <v>2.2</v>
      </c>
      <c r="F245" s="7">
        <f t="shared" si="3"/>
        <v>2.2</v>
      </c>
      <c r="G245" s="8"/>
    </row>
    <row r="246" spans="1:7">
      <c r="A246" s="6">
        <v>245</v>
      </c>
      <c r="B246" s="6" t="s">
        <v>936</v>
      </c>
      <c r="C246" s="6" t="s">
        <v>19</v>
      </c>
      <c r="D246" s="6">
        <v>30</v>
      </c>
      <c r="E246" s="7">
        <v>2.52</v>
      </c>
      <c r="F246" s="7">
        <f t="shared" si="3"/>
        <v>75.6</v>
      </c>
      <c r="G246" s="8"/>
    </row>
    <row r="247" spans="1:7">
      <c r="A247" s="6">
        <v>246</v>
      </c>
      <c r="B247" s="6" t="s">
        <v>938</v>
      </c>
      <c r="C247" s="6" t="s">
        <v>19</v>
      </c>
      <c r="D247" s="6">
        <v>6</v>
      </c>
      <c r="E247" s="7">
        <v>4.44</v>
      </c>
      <c r="F247" s="7">
        <f t="shared" si="3"/>
        <v>26.64</v>
      </c>
      <c r="G247" s="8"/>
    </row>
    <row r="248" spans="1:7">
      <c r="A248" s="6">
        <v>247</v>
      </c>
      <c r="B248" s="6" t="s">
        <v>945</v>
      </c>
      <c r="C248" s="6" t="s">
        <v>19</v>
      </c>
      <c r="D248" s="6">
        <v>313</v>
      </c>
      <c r="E248" s="7">
        <v>17.98</v>
      </c>
      <c r="F248" s="7">
        <f t="shared" si="3"/>
        <v>5627.74</v>
      </c>
      <c r="G248" s="8"/>
    </row>
    <row r="249" spans="1:7">
      <c r="A249" s="6">
        <v>248</v>
      </c>
      <c r="B249" s="6" t="s">
        <v>949</v>
      </c>
      <c r="C249" s="6" t="s">
        <v>19</v>
      </c>
      <c r="D249" s="6">
        <v>19</v>
      </c>
      <c r="E249" s="7">
        <v>13.72</v>
      </c>
      <c r="F249" s="7">
        <f t="shared" si="3"/>
        <v>260.68</v>
      </c>
      <c r="G249" s="8"/>
    </row>
    <row r="250" spans="1:7">
      <c r="A250" s="6">
        <v>249</v>
      </c>
      <c r="B250" s="6" t="s">
        <v>951</v>
      </c>
      <c r="C250" s="6" t="s">
        <v>19</v>
      </c>
      <c r="D250" s="6">
        <v>33</v>
      </c>
      <c r="E250" s="7">
        <v>9.63</v>
      </c>
      <c r="F250" s="7">
        <f t="shared" si="3"/>
        <v>317.79</v>
      </c>
      <c r="G250" s="8"/>
    </row>
    <row r="251" spans="1:7">
      <c r="A251" s="6">
        <v>250</v>
      </c>
      <c r="B251" s="6" t="s">
        <v>955</v>
      </c>
      <c r="C251" s="6" t="s">
        <v>19</v>
      </c>
      <c r="D251" s="6">
        <v>4</v>
      </c>
      <c r="E251" s="10">
        <v>8</v>
      </c>
      <c r="F251" s="10">
        <f t="shared" si="3"/>
        <v>32</v>
      </c>
      <c r="G251" s="11"/>
    </row>
    <row r="252" spans="1:7">
      <c r="A252" s="6">
        <v>251</v>
      </c>
      <c r="B252" s="6" t="s">
        <v>957</v>
      </c>
      <c r="C252" s="6" t="s">
        <v>19</v>
      </c>
      <c r="D252" s="6">
        <v>11</v>
      </c>
      <c r="E252" s="10">
        <v>10</v>
      </c>
      <c r="F252" s="10">
        <f t="shared" si="3"/>
        <v>110</v>
      </c>
      <c r="G252" s="11"/>
    </row>
    <row r="253" spans="1:7">
      <c r="A253" s="6">
        <v>252</v>
      </c>
      <c r="B253" s="6" t="s">
        <v>959</v>
      </c>
      <c r="C253" s="6" t="s">
        <v>19</v>
      </c>
      <c r="D253" s="6">
        <v>5</v>
      </c>
      <c r="E253" s="10">
        <v>10</v>
      </c>
      <c r="F253" s="10">
        <f t="shared" si="3"/>
        <v>50</v>
      </c>
      <c r="G253" s="11"/>
    </row>
    <row r="254" spans="1:7">
      <c r="A254" s="6">
        <v>253</v>
      </c>
      <c r="B254" s="6" t="s">
        <v>961</v>
      </c>
      <c r="C254" s="6" t="s">
        <v>19</v>
      </c>
      <c r="D254" s="6">
        <v>17</v>
      </c>
      <c r="E254" s="10">
        <v>35</v>
      </c>
      <c r="F254" s="10">
        <f t="shared" si="3"/>
        <v>595</v>
      </c>
      <c r="G254" s="11"/>
    </row>
    <row r="255" spans="1:7">
      <c r="A255" s="6">
        <v>254</v>
      </c>
      <c r="B255" s="6" t="s">
        <v>963</v>
      </c>
      <c r="C255" s="6" t="s">
        <v>19</v>
      </c>
      <c r="D255" s="6">
        <v>9</v>
      </c>
      <c r="E255" s="10">
        <v>10.41</v>
      </c>
      <c r="F255" s="10">
        <f t="shared" si="3"/>
        <v>93.69</v>
      </c>
      <c r="G255" s="11"/>
    </row>
    <row r="256" spans="1:7">
      <c r="A256" s="6">
        <v>255</v>
      </c>
      <c r="B256" s="6" t="s">
        <v>965</v>
      </c>
      <c r="C256" s="6" t="s">
        <v>19</v>
      </c>
      <c r="D256" s="6">
        <v>80</v>
      </c>
      <c r="E256" s="10">
        <v>9.74</v>
      </c>
      <c r="F256" s="10">
        <f t="shared" si="3"/>
        <v>779.2</v>
      </c>
      <c r="G256" s="11"/>
    </row>
    <row r="257" spans="1:7">
      <c r="A257" s="6">
        <v>256</v>
      </c>
      <c r="B257" s="6" t="s">
        <v>967</v>
      </c>
      <c r="C257" s="6" t="s">
        <v>19</v>
      </c>
      <c r="D257" s="6">
        <v>12</v>
      </c>
      <c r="E257" s="10">
        <v>15.36</v>
      </c>
      <c r="F257" s="10">
        <f t="shared" si="3"/>
        <v>184.32</v>
      </c>
      <c r="G257" s="11"/>
    </row>
    <row r="258" spans="1:7">
      <c r="A258" s="6">
        <v>257</v>
      </c>
      <c r="B258" s="6" t="s">
        <v>969</v>
      </c>
      <c r="C258" s="6" t="s">
        <v>19</v>
      </c>
      <c r="D258" s="6">
        <v>136</v>
      </c>
      <c r="E258" s="10">
        <v>14.44</v>
      </c>
      <c r="F258" s="10">
        <f t="shared" ref="F258:F321" si="4">D258*E258</f>
        <v>1963.84</v>
      </c>
      <c r="G258" s="11"/>
    </row>
    <row r="259" spans="1:7">
      <c r="A259" s="6">
        <v>258</v>
      </c>
      <c r="B259" s="6" t="s">
        <v>971</v>
      </c>
      <c r="C259" s="6" t="s">
        <v>19</v>
      </c>
      <c r="D259" s="6">
        <v>4</v>
      </c>
      <c r="E259" s="10">
        <v>30.76</v>
      </c>
      <c r="F259" s="10">
        <f t="shared" si="4"/>
        <v>123.04</v>
      </c>
      <c r="G259" s="11"/>
    </row>
    <row r="260" spans="1:7">
      <c r="A260" s="6">
        <v>259</v>
      </c>
      <c r="B260" s="6" t="s">
        <v>973</v>
      </c>
      <c r="C260" s="6" t="s">
        <v>19</v>
      </c>
      <c r="D260" s="6">
        <v>61</v>
      </c>
      <c r="E260" s="10">
        <v>3.53</v>
      </c>
      <c r="F260" s="10">
        <f t="shared" si="4"/>
        <v>215.33</v>
      </c>
      <c r="G260" s="11"/>
    </row>
    <row r="261" spans="1:7">
      <c r="A261" s="6">
        <v>260</v>
      </c>
      <c r="B261" s="6" t="s">
        <v>975</v>
      </c>
      <c r="C261" s="6" t="s">
        <v>19</v>
      </c>
      <c r="D261" s="6">
        <v>160</v>
      </c>
      <c r="E261" s="10">
        <v>5.54</v>
      </c>
      <c r="F261" s="10">
        <f t="shared" si="4"/>
        <v>886.4</v>
      </c>
      <c r="G261" s="11"/>
    </row>
    <row r="262" spans="1:7">
      <c r="A262" s="6">
        <v>261</v>
      </c>
      <c r="B262" s="6" t="s">
        <v>977</v>
      </c>
      <c r="C262" s="6" t="s">
        <v>19</v>
      </c>
      <c r="D262" s="6">
        <v>8</v>
      </c>
      <c r="E262" s="10">
        <v>10</v>
      </c>
      <c r="F262" s="10">
        <f t="shared" si="4"/>
        <v>80</v>
      </c>
      <c r="G262" s="11"/>
    </row>
    <row r="263" spans="1:7">
      <c r="A263" s="6">
        <v>262</v>
      </c>
      <c r="B263" s="6" t="s">
        <v>979</v>
      </c>
      <c r="C263" s="6" t="s">
        <v>19</v>
      </c>
      <c r="D263" s="6">
        <v>30</v>
      </c>
      <c r="E263" s="10">
        <v>1.4</v>
      </c>
      <c r="F263" s="10">
        <f t="shared" si="4"/>
        <v>42</v>
      </c>
      <c r="G263" s="11"/>
    </row>
    <row r="264" spans="1:7">
      <c r="A264" s="6">
        <v>263</v>
      </c>
      <c r="B264" s="6" t="s">
        <v>981</v>
      </c>
      <c r="C264" s="6" t="s">
        <v>19</v>
      </c>
      <c r="D264" s="6">
        <v>8</v>
      </c>
      <c r="E264" s="10">
        <v>2.66</v>
      </c>
      <c r="F264" s="10">
        <f t="shared" si="4"/>
        <v>21.28</v>
      </c>
      <c r="G264" s="11"/>
    </row>
    <row r="265" spans="1:7">
      <c r="A265" s="6">
        <v>264</v>
      </c>
      <c r="B265" s="6" t="s">
        <v>983</v>
      </c>
      <c r="C265" s="6" t="s">
        <v>19</v>
      </c>
      <c r="D265" s="6">
        <v>124</v>
      </c>
      <c r="E265" s="10">
        <v>1.52</v>
      </c>
      <c r="F265" s="10">
        <f t="shared" si="4"/>
        <v>188.48</v>
      </c>
      <c r="G265" s="11"/>
    </row>
    <row r="266" spans="1:7">
      <c r="A266" s="6">
        <v>265</v>
      </c>
      <c r="B266" s="6" t="s">
        <v>985</v>
      </c>
      <c r="C266" s="6" t="s">
        <v>19</v>
      </c>
      <c r="D266" s="6">
        <v>11</v>
      </c>
      <c r="E266" s="10">
        <v>2.66</v>
      </c>
      <c r="F266" s="10">
        <f t="shared" si="4"/>
        <v>29.26</v>
      </c>
      <c r="G266" s="11"/>
    </row>
    <row r="267" spans="1:7">
      <c r="A267" s="6">
        <v>266</v>
      </c>
      <c r="B267" s="6" t="s">
        <v>987</v>
      </c>
      <c r="C267" s="6" t="s">
        <v>19</v>
      </c>
      <c r="D267" s="6">
        <v>742</v>
      </c>
      <c r="E267" s="10">
        <v>2.1</v>
      </c>
      <c r="F267" s="10">
        <f t="shared" si="4"/>
        <v>1558.2</v>
      </c>
      <c r="G267" s="11"/>
    </row>
    <row r="268" spans="1:7">
      <c r="A268" s="6">
        <v>267</v>
      </c>
      <c r="B268" s="6" t="s">
        <v>989</v>
      </c>
      <c r="C268" s="6" t="s">
        <v>19</v>
      </c>
      <c r="D268" s="6">
        <v>103</v>
      </c>
      <c r="E268" s="10">
        <v>4.21</v>
      </c>
      <c r="F268" s="10">
        <f t="shared" si="4"/>
        <v>433.63</v>
      </c>
      <c r="G268" s="11"/>
    </row>
    <row r="269" spans="1:7">
      <c r="A269" s="6">
        <v>268</v>
      </c>
      <c r="B269" s="6" t="s">
        <v>991</v>
      </c>
      <c r="C269" s="6" t="s">
        <v>19</v>
      </c>
      <c r="D269" s="6">
        <v>64</v>
      </c>
      <c r="E269" s="10">
        <v>3.5</v>
      </c>
      <c r="F269" s="10">
        <f t="shared" si="4"/>
        <v>224</v>
      </c>
      <c r="G269" s="11"/>
    </row>
    <row r="270" spans="1:7">
      <c r="A270" s="6">
        <v>269</v>
      </c>
      <c r="B270" s="6" t="s">
        <v>993</v>
      </c>
      <c r="C270" s="6" t="s">
        <v>19</v>
      </c>
      <c r="D270" s="6">
        <v>1</v>
      </c>
      <c r="E270" s="10">
        <v>9.93</v>
      </c>
      <c r="F270" s="10">
        <f t="shared" si="4"/>
        <v>9.93</v>
      </c>
      <c r="G270" s="11"/>
    </row>
    <row r="271" spans="1:7">
      <c r="A271" s="6">
        <v>270</v>
      </c>
      <c r="B271" s="6" t="s">
        <v>995</v>
      </c>
      <c r="C271" s="6" t="s">
        <v>19</v>
      </c>
      <c r="D271" s="6">
        <v>21</v>
      </c>
      <c r="E271" s="10">
        <v>12.99</v>
      </c>
      <c r="F271" s="10">
        <f t="shared" si="4"/>
        <v>272.79</v>
      </c>
      <c r="G271" s="11"/>
    </row>
    <row r="272" spans="1:7">
      <c r="A272" s="6">
        <v>271</v>
      </c>
      <c r="B272" s="6" t="s">
        <v>997</v>
      </c>
      <c r="C272" s="6" t="s">
        <v>19</v>
      </c>
      <c r="D272" s="6">
        <v>344</v>
      </c>
      <c r="E272" s="7">
        <v>1.57</v>
      </c>
      <c r="F272" s="7">
        <f t="shared" si="4"/>
        <v>540.08</v>
      </c>
      <c r="G272" s="8"/>
    </row>
    <row r="273" spans="1:7">
      <c r="A273" s="6">
        <v>272</v>
      </c>
      <c r="B273" s="6" t="s">
        <v>999</v>
      </c>
      <c r="C273" s="6" t="s">
        <v>19</v>
      </c>
      <c r="D273" s="6">
        <v>92</v>
      </c>
      <c r="E273" s="10">
        <v>11.26</v>
      </c>
      <c r="F273" s="10">
        <f t="shared" si="4"/>
        <v>1035.92</v>
      </c>
      <c r="G273" s="11"/>
    </row>
    <row r="274" spans="1:7">
      <c r="A274" s="6">
        <v>273</v>
      </c>
      <c r="B274" s="6" t="s">
        <v>1001</v>
      </c>
      <c r="C274" s="6" t="s">
        <v>19</v>
      </c>
      <c r="D274" s="6">
        <v>28</v>
      </c>
      <c r="E274" s="10">
        <v>11.62</v>
      </c>
      <c r="F274" s="10">
        <f t="shared" si="4"/>
        <v>325.36</v>
      </c>
      <c r="G274" s="11"/>
    </row>
    <row r="275" spans="1:7">
      <c r="A275" s="6">
        <v>274</v>
      </c>
      <c r="B275" s="6" t="s">
        <v>1005</v>
      </c>
      <c r="C275" s="6" t="s">
        <v>12</v>
      </c>
      <c r="D275" s="6">
        <v>33</v>
      </c>
      <c r="E275" s="7">
        <v>102</v>
      </c>
      <c r="F275" s="7">
        <f t="shared" si="4"/>
        <v>3366</v>
      </c>
      <c r="G275" s="8"/>
    </row>
    <row r="276" spans="1:7">
      <c r="A276" s="6">
        <v>275</v>
      </c>
      <c r="B276" s="6" t="s">
        <v>1007</v>
      </c>
      <c r="C276" s="6" t="s">
        <v>12</v>
      </c>
      <c r="D276" s="6">
        <v>10</v>
      </c>
      <c r="E276" s="7">
        <v>10</v>
      </c>
      <c r="F276" s="7">
        <f t="shared" si="4"/>
        <v>100</v>
      </c>
      <c r="G276" s="8"/>
    </row>
    <row r="277" spans="1:7">
      <c r="A277" s="6">
        <v>276</v>
      </c>
      <c r="B277" s="6" t="s">
        <v>1009</v>
      </c>
      <c r="C277" s="6" t="s">
        <v>12</v>
      </c>
      <c r="D277" s="6">
        <v>29</v>
      </c>
      <c r="E277" s="7">
        <v>186</v>
      </c>
      <c r="F277" s="7">
        <f t="shared" si="4"/>
        <v>5394</v>
      </c>
      <c r="G277" s="8"/>
    </row>
    <row r="278" spans="1:7">
      <c r="A278" s="6">
        <v>277</v>
      </c>
      <c r="B278" s="6" t="s">
        <v>1013</v>
      </c>
      <c r="C278" s="6" t="s">
        <v>12</v>
      </c>
      <c r="D278" s="6">
        <v>7</v>
      </c>
      <c r="E278" s="7">
        <v>279</v>
      </c>
      <c r="F278" s="7">
        <f t="shared" si="4"/>
        <v>1953</v>
      </c>
      <c r="G278" s="8"/>
    </row>
    <row r="279" spans="1:7">
      <c r="A279" s="6">
        <v>278</v>
      </c>
      <c r="B279" s="6" t="s">
        <v>1017</v>
      </c>
      <c r="C279" s="6" t="s">
        <v>12</v>
      </c>
      <c r="D279" s="6">
        <v>157</v>
      </c>
      <c r="E279" s="7">
        <v>22</v>
      </c>
      <c r="F279" s="7">
        <f t="shared" si="4"/>
        <v>3454</v>
      </c>
      <c r="G279" s="8"/>
    </row>
    <row r="280" spans="1:7">
      <c r="A280" s="6">
        <v>279</v>
      </c>
      <c r="B280" s="6" t="s">
        <v>1019</v>
      </c>
      <c r="C280" s="6" t="s">
        <v>12</v>
      </c>
      <c r="D280" s="6">
        <v>217</v>
      </c>
      <c r="E280" s="7">
        <v>27.5</v>
      </c>
      <c r="F280" s="7">
        <f t="shared" si="4"/>
        <v>5967.5</v>
      </c>
      <c r="G280" s="8"/>
    </row>
    <row r="281" spans="1:7">
      <c r="A281" s="6">
        <v>280</v>
      </c>
      <c r="B281" s="6" t="s">
        <v>1023</v>
      </c>
      <c r="C281" s="6" t="s">
        <v>12</v>
      </c>
      <c r="D281" s="6">
        <v>63</v>
      </c>
      <c r="E281" s="7">
        <v>46</v>
      </c>
      <c r="F281" s="7">
        <f t="shared" si="4"/>
        <v>2898</v>
      </c>
      <c r="G281" s="8"/>
    </row>
    <row r="282" spans="1:7">
      <c r="A282" s="6">
        <v>281</v>
      </c>
      <c r="B282" s="6" t="s">
        <v>1025</v>
      </c>
      <c r="C282" s="6" t="s">
        <v>12</v>
      </c>
      <c r="D282" s="6">
        <v>15</v>
      </c>
      <c r="E282" s="7">
        <v>12.16</v>
      </c>
      <c r="F282" s="7">
        <f t="shared" si="4"/>
        <v>182.4</v>
      </c>
      <c r="G282" s="8"/>
    </row>
    <row r="283" spans="1:7">
      <c r="A283" s="6">
        <v>282</v>
      </c>
      <c r="B283" s="6" t="s">
        <v>1035</v>
      </c>
      <c r="C283" s="6" t="s">
        <v>12</v>
      </c>
      <c r="D283" s="6">
        <v>40</v>
      </c>
      <c r="E283" s="7">
        <f>3.77*6*4.2</f>
        <v>95.004</v>
      </c>
      <c r="F283" s="7">
        <f t="shared" si="4"/>
        <v>3800.16</v>
      </c>
      <c r="G283" s="8"/>
    </row>
    <row r="284" spans="1:7">
      <c r="A284" s="6">
        <v>283</v>
      </c>
      <c r="B284" s="6" t="s">
        <v>1039</v>
      </c>
      <c r="C284" s="6" t="s">
        <v>19</v>
      </c>
      <c r="D284" s="6">
        <v>799</v>
      </c>
      <c r="E284" s="7">
        <v>1.99</v>
      </c>
      <c r="F284" s="7">
        <f t="shared" si="4"/>
        <v>1590.01</v>
      </c>
      <c r="G284" s="8"/>
    </row>
    <row r="285" spans="1:7">
      <c r="A285" s="6">
        <v>284</v>
      </c>
      <c r="B285" s="6" t="s">
        <v>1041</v>
      </c>
      <c r="C285" s="6" t="s">
        <v>19</v>
      </c>
      <c r="D285" s="6">
        <v>55</v>
      </c>
      <c r="E285" s="7">
        <v>3.53</v>
      </c>
      <c r="F285" s="7">
        <f t="shared" si="4"/>
        <v>194.15</v>
      </c>
      <c r="G285" s="8"/>
    </row>
    <row r="286" spans="1:7">
      <c r="A286" s="6">
        <v>285</v>
      </c>
      <c r="B286" s="6" t="s">
        <v>1043</v>
      </c>
      <c r="C286" s="6" t="s">
        <v>19</v>
      </c>
      <c r="D286" s="6">
        <v>20</v>
      </c>
      <c r="E286" s="7">
        <v>3.78</v>
      </c>
      <c r="F286" s="7">
        <f t="shared" si="4"/>
        <v>75.6</v>
      </c>
      <c r="G286" s="8"/>
    </row>
    <row r="287" spans="1:7">
      <c r="A287" s="6">
        <v>286</v>
      </c>
      <c r="B287" s="6" t="s">
        <v>1045</v>
      </c>
      <c r="C287" s="6" t="s">
        <v>19</v>
      </c>
      <c r="D287" s="6">
        <v>257</v>
      </c>
      <c r="E287" s="7">
        <v>5.54</v>
      </c>
      <c r="F287" s="7">
        <f t="shared" si="4"/>
        <v>1423.78</v>
      </c>
      <c r="G287" s="8"/>
    </row>
    <row r="288" spans="1:7">
      <c r="A288" s="6">
        <v>287</v>
      </c>
      <c r="B288" s="6" t="s">
        <v>1051</v>
      </c>
      <c r="C288" s="6" t="s">
        <v>19</v>
      </c>
      <c r="D288" s="6">
        <v>3</v>
      </c>
      <c r="E288" s="7">
        <v>6.75</v>
      </c>
      <c r="F288" s="7">
        <f t="shared" si="4"/>
        <v>20.25</v>
      </c>
      <c r="G288" s="8"/>
    </row>
    <row r="289" spans="1:7">
      <c r="A289" s="6">
        <v>288</v>
      </c>
      <c r="B289" s="6" t="s">
        <v>1053</v>
      </c>
      <c r="C289" s="6" t="s">
        <v>19</v>
      </c>
      <c r="D289" s="6">
        <v>19</v>
      </c>
      <c r="E289" s="7">
        <v>8.79</v>
      </c>
      <c r="F289" s="7">
        <f t="shared" si="4"/>
        <v>167.01</v>
      </c>
      <c r="G289" s="8"/>
    </row>
    <row r="290" spans="1:7">
      <c r="A290" s="6">
        <v>289</v>
      </c>
      <c r="B290" s="6" t="s">
        <v>1055</v>
      </c>
      <c r="C290" s="6" t="s">
        <v>19</v>
      </c>
      <c r="D290" s="6">
        <v>2</v>
      </c>
      <c r="E290" s="7">
        <v>10.41</v>
      </c>
      <c r="F290" s="7">
        <f t="shared" si="4"/>
        <v>20.82</v>
      </c>
      <c r="G290" s="8"/>
    </row>
    <row r="291" spans="1:7">
      <c r="A291" s="6">
        <v>290</v>
      </c>
      <c r="B291" s="6" t="s">
        <v>1057</v>
      </c>
      <c r="C291" s="6" t="s">
        <v>19</v>
      </c>
      <c r="D291" s="6">
        <v>24</v>
      </c>
      <c r="E291" s="7">
        <v>8.32</v>
      </c>
      <c r="F291" s="7">
        <f t="shared" si="4"/>
        <v>199.68</v>
      </c>
      <c r="G291" s="8"/>
    </row>
    <row r="292" spans="1:7">
      <c r="A292" s="6">
        <v>291</v>
      </c>
      <c r="B292" s="6" t="s">
        <v>1059</v>
      </c>
      <c r="C292" s="6" t="s">
        <v>19</v>
      </c>
      <c r="D292" s="6">
        <v>33</v>
      </c>
      <c r="E292" s="7">
        <v>8.79</v>
      </c>
      <c r="F292" s="7">
        <f t="shared" si="4"/>
        <v>290.07</v>
      </c>
      <c r="G292" s="8"/>
    </row>
    <row r="293" spans="1:7">
      <c r="A293" s="6">
        <v>292</v>
      </c>
      <c r="B293" s="6" t="s">
        <v>1061</v>
      </c>
      <c r="C293" s="6" t="s">
        <v>19</v>
      </c>
      <c r="D293" s="6">
        <v>108</v>
      </c>
      <c r="E293" s="7">
        <v>8.79</v>
      </c>
      <c r="F293" s="7">
        <f t="shared" si="4"/>
        <v>949.32</v>
      </c>
      <c r="G293" s="8"/>
    </row>
    <row r="294" spans="1:7">
      <c r="A294" s="6">
        <v>293</v>
      </c>
      <c r="B294" s="6" t="s">
        <v>1063</v>
      </c>
      <c r="C294" s="6" t="s">
        <v>19</v>
      </c>
      <c r="D294" s="6">
        <v>6</v>
      </c>
      <c r="E294" s="7">
        <v>10.56</v>
      </c>
      <c r="F294" s="7">
        <f t="shared" si="4"/>
        <v>63.36</v>
      </c>
      <c r="G294" s="8"/>
    </row>
    <row r="295" spans="1:7">
      <c r="A295" s="6">
        <v>294</v>
      </c>
      <c r="B295" s="6" t="s">
        <v>1065</v>
      </c>
      <c r="C295" s="6" t="s">
        <v>19</v>
      </c>
      <c r="D295" s="6">
        <v>5</v>
      </c>
      <c r="E295" s="7">
        <v>7.86</v>
      </c>
      <c r="F295" s="7">
        <f t="shared" si="4"/>
        <v>39.3</v>
      </c>
      <c r="G295" s="8"/>
    </row>
    <row r="296" spans="1:7">
      <c r="A296" s="6">
        <v>295</v>
      </c>
      <c r="B296" s="6" t="s">
        <v>1067</v>
      </c>
      <c r="C296" s="6" t="s">
        <v>19</v>
      </c>
      <c r="D296" s="6">
        <v>25</v>
      </c>
      <c r="E296" s="7">
        <v>9.74</v>
      </c>
      <c r="F296" s="7">
        <f t="shared" si="4"/>
        <v>243.5</v>
      </c>
      <c r="G296" s="8"/>
    </row>
    <row r="297" spans="1:7">
      <c r="A297" s="6">
        <v>296</v>
      </c>
      <c r="B297" s="6" t="s">
        <v>1069</v>
      </c>
      <c r="C297" s="6" t="s">
        <v>19</v>
      </c>
      <c r="D297" s="6">
        <v>40</v>
      </c>
      <c r="E297" s="7">
        <v>9.74</v>
      </c>
      <c r="F297" s="7">
        <f t="shared" si="4"/>
        <v>389.6</v>
      </c>
      <c r="G297" s="8"/>
    </row>
    <row r="298" spans="1:7">
      <c r="A298" s="6">
        <v>297</v>
      </c>
      <c r="B298" s="6" t="s">
        <v>1071</v>
      </c>
      <c r="C298" s="6" t="s">
        <v>19</v>
      </c>
      <c r="D298" s="6">
        <v>81</v>
      </c>
      <c r="E298" s="7">
        <v>10.41</v>
      </c>
      <c r="F298" s="7">
        <f t="shared" si="4"/>
        <v>843.21</v>
      </c>
      <c r="G298" s="8"/>
    </row>
    <row r="299" spans="1:7">
      <c r="A299" s="6">
        <v>298</v>
      </c>
      <c r="B299" s="6" t="s">
        <v>1073</v>
      </c>
      <c r="C299" s="6" t="s">
        <v>19</v>
      </c>
      <c r="D299" s="6">
        <v>99</v>
      </c>
      <c r="E299" s="7">
        <v>10.41</v>
      </c>
      <c r="F299" s="7">
        <f t="shared" si="4"/>
        <v>1030.59</v>
      </c>
      <c r="G299" s="8"/>
    </row>
    <row r="300" spans="1:7">
      <c r="A300" s="6">
        <v>299</v>
      </c>
      <c r="B300" s="6" t="s">
        <v>1075</v>
      </c>
      <c r="C300" s="6" t="s">
        <v>19</v>
      </c>
      <c r="D300" s="6">
        <v>20</v>
      </c>
      <c r="E300" s="7">
        <v>9.74</v>
      </c>
      <c r="F300" s="7">
        <f t="shared" si="4"/>
        <v>194.8</v>
      </c>
      <c r="G300" s="8"/>
    </row>
    <row r="301" spans="1:7">
      <c r="A301" s="6">
        <v>300</v>
      </c>
      <c r="B301" s="6" t="s">
        <v>1077</v>
      </c>
      <c r="C301" s="6" t="s">
        <v>19</v>
      </c>
      <c r="D301" s="6">
        <v>3</v>
      </c>
      <c r="E301" s="7">
        <v>10.41</v>
      </c>
      <c r="F301" s="7">
        <f t="shared" si="4"/>
        <v>31.23</v>
      </c>
      <c r="G301" s="8"/>
    </row>
    <row r="302" spans="1:7">
      <c r="A302" s="6">
        <v>301</v>
      </c>
      <c r="B302" s="6" t="s">
        <v>1079</v>
      </c>
      <c r="C302" s="6" t="s">
        <v>19</v>
      </c>
      <c r="D302" s="6">
        <v>53</v>
      </c>
      <c r="E302" s="7">
        <v>15.36</v>
      </c>
      <c r="F302" s="7">
        <f t="shared" si="4"/>
        <v>814.08</v>
      </c>
      <c r="G302" s="8"/>
    </row>
    <row r="303" spans="1:7">
      <c r="A303" s="6">
        <v>302</v>
      </c>
      <c r="B303" s="6" t="s">
        <v>1081</v>
      </c>
      <c r="C303" s="6" t="s">
        <v>19</v>
      </c>
      <c r="D303" s="6">
        <v>2</v>
      </c>
      <c r="E303" s="7">
        <v>11.61</v>
      </c>
      <c r="F303" s="7">
        <f t="shared" si="4"/>
        <v>23.22</v>
      </c>
      <c r="G303" s="8"/>
    </row>
    <row r="304" spans="1:7">
      <c r="A304" s="6">
        <v>303</v>
      </c>
      <c r="B304" s="6" t="s">
        <v>1083</v>
      </c>
      <c r="C304" s="6" t="s">
        <v>19</v>
      </c>
      <c r="D304" s="6">
        <v>3</v>
      </c>
      <c r="E304" s="7">
        <v>12.1</v>
      </c>
      <c r="F304" s="7">
        <f t="shared" si="4"/>
        <v>36.3</v>
      </c>
      <c r="G304" s="8"/>
    </row>
    <row r="305" spans="1:7">
      <c r="A305" s="6">
        <v>304</v>
      </c>
      <c r="B305" s="6" t="s">
        <v>1085</v>
      </c>
      <c r="C305" s="6" t="s">
        <v>19</v>
      </c>
      <c r="D305" s="6">
        <v>66</v>
      </c>
      <c r="E305" s="7">
        <v>14.44</v>
      </c>
      <c r="F305" s="7">
        <f t="shared" si="4"/>
        <v>953.04</v>
      </c>
      <c r="G305" s="8"/>
    </row>
    <row r="306" spans="1:7">
      <c r="A306" s="6">
        <v>305</v>
      </c>
      <c r="B306" s="6" t="s">
        <v>1087</v>
      </c>
      <c r="C306" s="6" t="s">
        <v>19</v>
      </c>
      <c r="D306" s="6">
        <v>1</v>
      </c>
      <c r="E306" s="7">
        <v>14.44</v>
      </c>
      <c r="F306" s="7">
        <f t="shared" si="4"/>
        <v>14.44</v>
      </c>
      <c r="G306" s="8"/>
    </row>
    <row r="307" spans="1:7">
      <c r="A307" s="6">
        <v>306</v>
      </c>
      <c r="B307" s="6" t="s">
        <v>1089</v>
      </c>
      <c r="C307" s="6" t="s">
        <v>19</v>
      </c>
      <c r="D307" s="6">
        <v>55</v>
      </c>
      <c r="E307" s="7">
        <v>14.44</v>
      </c>
      <c r="F307" s="7">
        <f t="shared" si="4"/>
        <v>794.2</v>
      </c>
      <c r="G307" s="8"/>
    </row>
    <row r="308" spans="1:7">
      <c r="A308" s="6">
        <v>307</v>
      </c>
      <c r="B308" s="6" t="s">
        <v>1091</v>
      </c>
      <c r="C308" s="6" t="s">
        <v>19</v>
      </c>
      <c r="D308" s="6">
        <v>5</v>
      </c>
      <c r="E308" s="7">
        <v>14.44</v>
      </c>
      <c r="F308" s="7">
        <f t="shared" si="4"/>
        <v>72.2</v>
      </c>
      <c r="G308" s="8"/>
    </row>
    <row r="309" spans="1:7">
      <c r="A309" s="6">
        <v>308</v>
      </c>
      <c r="B309" s="6" t="s">
        <v>1093</v>
      </c>
      <c r="C309" s="6" t="s">
        <v>19</v>
      </c>
      <c r="D309" s="6">
        <v>35</v>
      </c>
      <c r="E309" s="7">
        <v>14.44</v>
      </c>
      <c r="F309" s="7">
        <f t="shared" si="4"/>
        <v>505.4</v>
      </c>
      <c r="G309" s="8"/>
    </row>
    <row r="310" spans="1:7">
      <c r="A310" s="6">
        <v>309</v>
      </c>
      <c r="B310" s="6" t="s">
        <v>1095</v>
      </c>
      <c r="C310" s="6" t="s">
        <v>19</v>
      </c>
      <c r="D310" s="6">
        <v>29</v>
      </c>
      <c r="E310" s="7">
        <v>14.44</v>
      </c>
      <c r="F310" s="7">
        <f t="shared" si="4"/>
        <v>418.76</v>
      </c>
      <c r="G310" s="8"/>
    </row>
    <row r="311" spans="1:7">
      <c r="A311" s="6">
        <v>310</v>
      </c>
      <c r="B311" s="6" t="s">
        <v>1097</v>
      </c>
      <c r="C311" s="6" t="s">
        <v>19</v>
      </c>
      <c r="D311" s="6">
        <v>44</v>
      </c>
      <c r="E311" s="7">
        <v>14.44</v>
      </c>
      <c r="F311" s="7">
        <f t="shared" si="4"/>
        <v>635.36</v>
      </c>
      <c r="G311" s="8"/>
    </row>
    <row r="312" spans="1:7">
      <c r="A312" s="6">
        <v>311</v>
      </c>
      <c r="B312" s="6" t="s">
        <v>1099</v>
      </c>
      <c r="C312" s="6" t="s">
        <v>19</v>
      </c>
      <c r="D312" s="6">
        <v>5</v>
      </c>
      <c r="E312" s="7">
        <v>12.1</v>
      </c>
      <c r="F312" s="7">
        <f t="shared" si="4"/>
        <v>60.5</v>
      </c>
      <c r="G312" s="8"/>
    </row>
    <row r="313" spans="1:7">
      <c r="A313" s="6">
        <v>312</v>
      </c>
      <c r="B313" s="6" t="s">
        <v>1101</v>
      </c>
      <c r="C313" s="6" t="s">
        <v>19</v>
      </c>
      <c r="D313" s="6">
        <v>7</v>
      </c>
      <c r="E313" s="7">
        <v>14.44</v>
      </c>
      <c r="F313" s="7">
        <f t="shared" si="4"/>
        <v>101.08</v>
      </c>
      <c r="G313" s="8"/>
    </row>
    <row r="314" spans="1:7">
      <c r="A314" s="6">
        <v>313</v>
      </c>
      <c r="B314" s="6" t="s">
        <v>1103</v>
      </c>
      <c r="C314" s="6" t="s">
        <v>19</v>
      </c>
      <c r="D314" s="6">
        <v>6</v>
      </c>
      <c r="E314" s="7">
        <v>28.26</v>
      </c>
      <c r="F314" s="7">
        <f t="shared" si="4"/>
        <v>169.56</v>
      </c>
      <c r="G314" s="8"/>
    </row>
    <row r="315" spans="1:7">
      <c r="A315" s="6">
        <v>314</v>
      </c>
      <c r="B315" s="6" t="s">
        <v>1105</v>
      </c>
      <c r="C315" s="6" t="s">
        <v>19</v>
      </c>
      <c r="D315" s="6">
        <v>4</v>
      </c>
      <c r="E315" s="7">
        <v>22.92</v>
      </c>
      <c r="F315" s="7">
        <f t="shared" si="4"/>
        <v>91.68</v>
      </c>
      <c r="G315" s="8"/>
    </row>
    <row r="316" spans="1:7">
      <c r="A316" s="6">
        <v>315</v>
      </c>
      <c r="B316" s="6" t="s">
        <v>1107</v>
      </c>
      <c r="C316" s="6" t="s">
        <v>19</v>
      </c>
      <c r="D316" s="6">
        <v>16</v>
      </c>
      <c r="E316" s="7">
        <v>22.92</v>
      </c>
      <c r="F316" s="7">
        <f t="shared" si="4"/>
        <v>366.72</v>
      </c>
      <c r="G316" s="8"/>
    </row>
    <row r="317" spans="1:7">
      <c r="A317" s="6">
        <v>316</v>
      </c>
      <c r="B317" s="6" t="s">
        <v>1109</v>
      </c>
      <c r="C317" s="6" t="s">
        <v>19</v>
      </c>
      <c r="D317" s="6">
        <v>32</v>
      </c>
      <c r="E317" s="7">
        <v>24.52</v>
      </c>
      <c r="F317" s="7">
        <f t="shared" si="4"/>
        <v>784.64</v>
      </c>
      <c r="G317" s="8"/>
    </row>
    <row r="318" spans="1:7">
      <c r="A318" s="6">
        <v>317</v>
      </c>
      <c r="B318" s="6" t="s">
        <v>1111</v>
      </c>
      <c r="C318" s="6" t="s">
        <v>19</v>
      </c>
      <c r="D318" s="6">
        <v>51</v>
      </c>
      <c r="E318" s="7">
        <v>24.52</v>
      </c>
      <c r="F318" s="7">
        <f t="shared" si="4"/>
        <v>1250.52</v>
      </c>
      <c r="G318" s="8"/>
    </row>
    <row r="319" spans="1:7">
      <c r="A319" s="6">
        <v>318</v>
      </c>
      <c r="B319" s="6" t="s">
        <v>1113</v>
      </c>
      <c r="C319" s="6" t="s">
        <v>19</v>
      </c>
      <c r="D319" s="6">
        <v>79</v>
      </c>
      <c r="E319" s="7">
        <v>24.52</v>
      </c>
      <c r="F319" s="7">
        <f t="shared" si="4"/>
        <v>1937.08</v>
      </c>
      <c r="G319" s="8"/>
    </row>
    <row r="320" spans="1:7">
      <c r="A320" s="6">
        <v>319</v>
      </c>
      <c r="B320" s="6" t="s">
        <v>1115</v>
      </c>
      <c r="C320" s="6" t="s">
        <v>19</v>
      </c>
      <c r="D320" s="6">
        <v>17</v>
      </c>
      <c r="E320" s="7">
        <v>21.01</v>
      </c>
      <c r="F320" s="7">
        <f t="shared" si="4"/>
        <v>357.17</v>
      </c>
      <c r="G320" s="8"/>
    </row>
    <row r="321" spans="1:7">
      <c r="A321" s="6">
        <v>320</v>
      </c>
      <c r="B321" s="6" t="s">
        <v>1117</v>
      </c>
      <c r="C321" s="6" t="s">
        <v>19</v>
      </c>
      <c r="D321" s="6">
        <v>10</v>
      </c>
      <c r="E321" s="7">
        <v>22.5</v>
      </c>
      <c r="F321" s="7">
        <f t="shared" si="4"/>
        <v>225</v>
      </c>
      <c r="G321" s="8"/>
    </row>
    <row r="322" spans="1:7">
      <c r="A322" s="6">
        <v>321</v>
      </c>
      <c r="B322" s="6" t="s">
        <v>1119</v>
      </c>
      <c r="C322" s="6" t="s">
        <v>19</v>
      </c>
      <c r="D322" s="6">
        <v>21</v>
      </c>
      <c r="E322" s="7">
        <v>28.9</v>
      </c>
      <c r="F322" s="7">
        <f t="shared" ref="F322:F385" si="5">D322*E322</f>
        <v>606.9</v>
      </c>
      <c r="G322" s="8"/>
    </row>
    <row r="323" spans="1:7">
      <c r="A323" s="6">
        <v>322</v>
      </c>
      <c r="B323" s="6" t="s">
        <v>1123</v>
      </c>
      <c r="C323" s="6" t="s">
        <v>19</v>
      </c>
      <c r="D323" s="6">
        <v>4</v>
      </c>
      <c r="E323" s="7">
        <v>8.95</v>
      </c>
      <c r="F323" s="7">
        <f t="shared" si="5"/>
        <v>35.8</v>
      </c>
      <c r="G323" s="8"/>
    </row>
    <row r="324" spans="1:7">
      <c r="A324" s="6">
        <v>323</v>
      </c>
      <c r="B324" s="6" t="s">
        <v>1125</v>
      </c>
      <c r="C324" s="6" t="s">
        <v>19</v>
      </c>
      <c r="D324" s="6">
        <v>29</v>
      </c>
      <c r="E324" s="7">
        <v>8.63</v>
      </c>
      <c r="F324" s="7">
        <f t="shared" si="5"/>
        <v>250.27</v>
      </c>
      <c r="G324" s="8"/>
    </row>
    <row r="325" spans="1:7">
      <c r="A325" s="6">
        <v>324</v>
      </c>
      <c r="B325" s="6" t="s">
        <v>1127</v>
      </c>
      <c r="C325" s="6" t="s">
        <v>19</v>
      </c>
      <c r="D325" s="6">
        <v>10</v>
      </c>
      <c r="E325" s="7">
        <v>9.88</v>
      </c>
      <c r="F325" s="7">
        <f t="shared" si="5"/>
        <v>98.8</v>
      </c>
      <c r="G325" s="8"/>
    </row>
    <row r="326" spans="1:7">
      <c r="A326" s="6">
        <v>325</v>
      </c>
      <c r="B326" s="6" t="s">
        <v>1129</v>
      </c>
      <c r="C326" s="6" t="s">
        <v>19</v>
      </c>
      <c r="D326" s="6">
        <v>56</v>
      </c>
      <c r="E326" s="7">
        <v>8.63</v>
      </c>
      <c r="F326" s="7">
        <f t="shared" si="5"/>
        <v>483.28</v>
      </c>
      <c r="G326" s="8"/>
    </row>
    <row r="327" spans="1:7">
      <c r="A327" s="6">
        <v>326</v>
      </c>
      <c r="B327" s="6" t="s">
        <v>1131</v>
      </c>
      <c r="C327" s="6" t="s">
        <v>19</v>
      </c>
      <c r="D327" s="6">
        <v>9</v>
      </c>
      <c r="E327" s="7">
        <v>8.63</v>
      </c>
      <c r="F327" s="7">
        <f t="shared" si="5"/>
        <v>77.67</v>
      </c>
      <c r="G327" s="8"/>
    </row>
    <row r="328" spans="1:7">
      <c r="A328" s="6">
        <v>327</v>
      </c>
      <c r="B328" s="6" t="s">
        <v>1133</v>
      </c>
      <c r="C328" s="6" t="s">
        <v>19</v>
      </c>
      <c r="D328" s="6">
        <v>10</v>
      </c>
      <c r="E328" s="7">
        <v>13.16</v>
      </c>
      <c r="F328" s="7">
        <f t="shared" si="5"/>
        <v>131.6</v>
      </c>
      <c r="G328" s="8"/>
    </row>
    <row r="329" spans="1:7">
      <c r="A329" s="6">
        <v>328</v>
      </c>
      <c r="B329" s="6" t="s">
        <v>1135</v>
      </c>
      <c r="C329" s="6" t="s">
        <v>19</v>
      </c>
      <c r="D329" s="6">
        <v>41</v>
      </c>
      <c r="E329" s="7">
        <v>9.88</v>
      </c>
      <c r="F329" s="7">
        <f t="shared" si="5"/>
        <v>405.08</v>
      </c>
      <c r="G329" s="8"/>
    </row>
    <row r="330" spans="1:7">
      <c r="A330" s="6">
        <v>329</v>
      </c>
      <c r="B330" s="6" t="s">
        <v>1137</v>
      </c>
      <c r="C330" s="6" t="s">
        <v>19</v>
      </c>
      <c r="D330" s="6">
        <v>30</v>
      </c>
      <c r="E330" s="7">
        <v>13.16</v>
      </c>
      <c r="F330" s="7">
        <f t="shared" si="5"/>
        <v>394.8</v>
      </c>
      <c r="G330" s="8"/>
    </row>
    <row r="331" spans="1:7">
      <c r="A331" s="6">
        <v>330</v>
      </c>
      <c r="B331" s="6" t="s">
        <v>1139</v>
      </c>
      <c r="C331" s="6" t="s">
        <v>19</v>
      </c>
      <c r="D331" s="6">
        <v>60</v>
      </c>
      <c r="E331" s="7">
        <v>13.16</v>
      </c>
      <c r="F331" s="7">
        <f t="shared" si="5"/>
        <v>789.6</v>
      </c>
      <c r="G331" s="8"/>
    </row>
    <row r="332" spans="1:7">
      <c r="A332" s="6">
        <v>331</v>
      </c>
      <c r="B332" s="6" t="s">
        <v>1141</v>
      </c>
      <c r="C332" s="6" t="s">
        <v>19</v>
      </c>
      <c r="D332" s="6">
        <v>33</v>
      </c>
      <c r="E332" s="7">
        <v>9.88</v>
      </c>
      <c r="F332" s="7">
        <f t="shared" si="5"/>
        <v>326.04</v>
      </c>
      <c r="G332" s="8"/>
    </row>
    <row r="333" spans="1:7">
      <c r="A333" s="6">
        <v>332</v>
      </c>
      <c r="B333" s="6" t="s">
        <v>1143</v>
      </c>
      <c r="C333" s="6" t="s">
        <v>19</v>
      </c>
      <c r="D333" s="6">
        <v>32</v>
      </c>
      <c r="E333" s="7">
        <v>13.16</v>
      </c>
      <c r="F333" s="7">
        <f t="shared" si="5"/>
        <v>421.12</v>
      </c>
      <c r="G333" s="8"/>
    </row>
    <row r="334" spans="1:7">
      <c r="A334" s="6">
        <v>333</v>
      </c>
      <c r="B334" s="6" t="s">
        <v>1145</v>
      </c>
      <c r="C334" s="6" t="s">
        <v>19</v>
      </c>
      <c r="D334" s="6">
        <v>5</v>
      </c>
      <c r="E334" s="7">
        <v>15.67</v>
      </c>
      <c r="F334" s="7">
        <f t="shared" si="5"/>
        <v>78.35</v>
      </c>
      <c r="G334" s="8"/>
    </row>
    <row r="335" spans="1:7">
      <c r="A335" s="6">
        <v>334</v>
      </c>
      <c r="B335" s="6" t="s">
        <v>1147</v>
      </c>
      <c r="C335" s="6" t="s">
        <v>19</v>
      </c>
      <c r="D335" s="6">
        <v>186</v>
      </c>
      <c r="E335" s="7">
        <v>18.35</v>
      </c>
      <c r="F335" s="7">
        <f t="shared" si="5"/>
        <v>3413.1</v>
      </c>
      <c r="G335" s="8"/>
    </row>
    <row r="336" spans="1:7">
      <c r="A336" s="6">
        <v>335</v>
      </c>
      <c r="B336" s="6" t="s">
        <v>1149</v>
      </c>
      <c r="C336" s="6" t="s">
        <v>19</v>
      </c>
      <c r="D336" s="6">
        <v>5</v>
      </c>
      <c r="E336" s="7">
        <v>27.35</v>
      </c>
      <c r="F336" s="7">
        <f t="shared" si="5"/>
        <v>136.75</v>
      </c>
      <c r="G336" s="8"/>
    </row>
    <row r="337" spans="1:7">
      <c r="A337" s="6">
        <v>336</v>
      </c>
      <c r="B337" s="6" t="s">
        <v>1151</v>
      </c>
      <c r="C337" s="6" t="s">
        <v>19</v>
      </c>
      <c r="D337" s="6">
        <v>57</v>
      </c>
      <c r="E337" s="7">
        <v>15.67</v>
      </c>
      <c r="F337" s="7">
        <f t="shared" si="5"/>
        <v>893.19</v>
      </c>
      <c r="G337" s="8"/>
    </row>
    <row r="338" spans="1:7">
      <c r="A338" s="6">
        <v>337</v>
      </c>
      <c r="B338" s="6" t="s">
        <v>1153</v>
      </c>
      <c r="C338" s="6" t="s">
        <v>19</v>
      </c>
      <c r="D338" s="6">
        <v>38</v>
      </c>
      <c r="E338" s="7">
        <v>15.67</v>
      </c>
      <c r="F338" s="7">
        <f t="shared" si="5"/>
        <v>595.46</v>
      </c>
      <c r="G338" s="8"/>
    </row>
    <row r="339" spans="1:7">
      <c r="A339" s="6">
        <v>338</v>
      </c>
      <c r="B339" s="6" t="s">
        <v>1155</v>
      </c>
      <c r="C339" s="6" t="s">
        <v>19</v>
      </c>
      <c r="D339" s="6">
        <v>3</v>
      </c>
      <c r="E339" s="7">
        <v>18.35</v>
      </c>
      <c r="F339" s="7">
        <f t="shared" si="5"/>
        <v>55.05</v>
      </c>
      <c r="G339" s="8"/>
    </row>
    <row r="340" spans="1:7">
      <c r="A340" s="6">
        <v>339</v>
      </c>
      <c r="B340" s="6" t="s">
        <v>1157</v>
      </c>
      <c r="C340" s="6" t="s">
        <v>19</v>
      </c>
      <c r="D340" s="6">
        <v>74</v>
      </c>
      <c r="E340" s="7">
        <v>18.35</v>
      </c>
      <c r="F340" s="7">
        <f t="shared" si="5"/>
        <v>1357.9</v>
      </c>
      <c r="G340" s="8"/>
    </row>
    <row r="341" spans="1:7">
      <c r="A341" s="6">
        <v>340</v>
      </c>
      <c r="B341" s="6" t="s">
        <v>1159</v>
      </c>
      <c r="C341" s="6" t="s">
        <v>19</v>
      </c>
      <c r="D341" s="6">
        <v>140</v>
      </c>
      <c r="E341" s="7">
        <v>18.35</v>
      </c>
      <c r="F341" s="7">
        <f t="shared" si="5"/>
        <v>2569</v>
      </c>
      <c r="G341" s="8"/>
    </row>
    <row r="342" spans="1:7">
      <c r="A342" s="6">
        <v>341</v>
      </c>
      <c r="B342" s="6" t="s">
        <v>1161</v>
      </c>
      <c r="C342" s="6" t="s">
        <v>19</v>
      </c>
      <c r="D342" s="6">
        <v>39</v>
      </c>
      <c r="E342" s="7">
        <v>18.35</v>
      </c>
      <c r="F342" s="7">
        <f t="shared" si="5"/>
        <v>715.65</v>
      </c>
      <c r="G342" s="8"/>
    </row>
    <row r="343" spans="1:7">
      <c r="A343" s="6">
        <v>342</v>
      </c>
      <c r="B343" s="6" t="s">
        <v>1163</v>
      </c>
      <c r="C343" s="6" t="s">
        <v>19</v>
      </c>
      <c r="D343" s="6">
        <v>27</v>
      </c>
      <c r="E343" s="7">
        <v>18.35</v>
      </c>
      <c r="F343" s="7">
        <f t="shared" si="5"/>
        <v>495.45</v>
      </c>
      <c r="G343" s="8"/>
    </row>
    <row r="344" spans="1:7">
      <c r="A344" s="6">
        <v>343</v>
      </c>
      <c r="B344" s="6" t="s">
        <v>1165</v>
      </c>
      <c r="C344" s="6" t="s">
        <v>19</v>
      </c>
      <c r="D344" s="6">
        <v>34</v>
      </c>
      <c r="E344" s="7">
        <v>14.08</v>
      </c>
      <c r="F344" s="7">
        <f t="shared" si="5"/>
        <v>478.72</v>
      </c>
      <c r="G344" s="8"/>
    </row>
    <row r="345" spans="1:7">
      <c r="A345" s="6">
        <v>344</v>
      </c>
      <c r="B345" s="6" t="s">
        <v>1167</v>
      </c>
      <c r="C345" s="6" t="s">
        <v>19</v>
      </c>
      <c r="D345" s="6">
        <v>61</v>
      </c>
      <c r="E345" s="7">
        <v>15.67</v>
      </c>
      <c r="F345" s="7">
        <f t="shared" si="5"/>
        <v>955.87</v>
      </c>
      <c r="G345" s="8"/>
    </row>
    <row r="346" spans="1:7">
      <c r="A346" s="6">
        <v>345</v>
      </c>
      <c r="B346" s="6" t="s">
        <v>1169</v>
      </c>
      <c r="C346" s="6" t="s">
        <v>19</v>
      </c>
      <c r="D346" s="6">
        <v>32</v>
      </c>
      <c r="E346" s="7">
        <v>27.35</v>
      </c>
      <c r="F346" s="7">
        <f t="shared" si="5"/>
        <v>875.2</v>
      </c>
      <c r="G346" s="8"/>
    </row>
    <row r="347" spans="1:7">
      <c r="A347" s="6">
        <v>346</v>
      </c>
      <c r="B347" s="6" t="s">
        <v>1171</v>
      </c>
      <c r="C347" s="6" t="s">
        <v>19</v>
      </c>
      <c r="D347" s="6">
        <v>69</v>
      </c>
      <c r="E347" s="7">
        <v>27.35</v>
      </c>
      <c r="F347" s="7">
        <f t="shared" si="5"/>
        <v>1887.15</v>
      </c>
      <c r="G347" s="8"/>
    </row>
    <row r="348" spans="1:7">
      <c r="A348" s="6">
        <v>347</v>
      </c>
      <c r="B348" s="6" t="s">
        <v>1173</v>
      </c>
      <c r="C348" s="6" t="s">
        <v>19</v>
      </c>
      <c r="D348" s="6">
        <v>13</v>
      </c>
      <c r="E348" s="7">
        <v>27.35</v>
      </c>
      <c r="F348" s="7">
        <f t="shared" si="5"/>
        <v>355.55</v>
      </c>
      <c r="G348" s="8"/>
    </row>
    <row r="349" spans="1:7">
      <c r="A349" s="6">
        <v>348</v>
      </c>
      <c r="B349" s="6" t="s">
        <v>1175</v>
      </c>
      <c r="C349" s="6" t="s">
        <v>19</v>
      </c>
      <c r="D349" s="6">
        <v>4</v>
      </c>
      <c r="E349" s="7">
        <v>23.36</v>
      </c>
      <c r="F349" s="7">
        <f t="shared" si="5"/>
        <v>93.44</v>
      </c>
      <c r="G349" s="8"/>
    </row>
    <row r="350" spans="1:7">
      <c r="A350" s="6">
        <v>349</v>
      </c>
      <c r="B350" s="6" t="s">
        <v>1177</v>
      </c>
      <c r="C350" s="6" t="s">
        <v>19</v>
      </c>
      <c r="D350" s="6">
        <v>15</v>
      </c>
      <c r="E350" s="7">
        <v>23.92</v>
      </c>
      <c r="F350" s="7">
        <f t="shared" si="5"/>
        <v>358.8</v>
      </c>
      <c r="G350" s="8"/>
    </row>
    <row r="351" spans="1:7">
      <c r="A351" s="6">
        <v>350</v>
      </c>
      <c r="B351" s="6" t="s">
        <v>1179</v>
      </c>
      <c r="C351" s="6" t="s">
        <v>19</v>
      </c>
      <c r="D351" s="6">
        <v>84</v>
      </c>
      <c r="E351" s="7">
        <v>27.35</v>
      </c>
      <c r="F351" s="7">
        <f t="shared" si="5"/>
        <v>2297.4</v>
      </c>
      <c r="G351" s="8"/>
    </row>
    <row r="352" spans="1:7">
      <c r="A352" s="6">
        <v>351</v>
      </c>
      <c r="B352" s="6" t="s">
        <v>1181</v>
      </c>
      <c r="C352" s="6" t="s">
        <v>19</v>
      </c>
      <c r="D352" s="6">
        <v>10</v>
      </c>
      <c r="E352" s="7">
        <v>27.35</v>
      </c>
      <c r="F352" s="7">
        <f t="shared" si="5"/>
        <v>273.5</v>
      </c>
      <c r="G352" s="8"/>
    </row>
    <row r="353" spans="1:7">
      <c r="A353" s="6">
        <v>352</v>
      </c>
      <c r="B353" s="6" t="s">
        <v>1183</v>
      </c>
      <c r="C353" s="6" t="s">
        <v>19</v>
      </c>
      <c r="D353" s="6">
        <v>19</v>
      </c>
      <c r="E353" s="7">
        <v>27.35</v>
      </c>
      <c r="F353" s="7">
        <f t="shared" si="5"/>
        <v>519.65</v>
      </c>
      <c r="G353" s="8"/>
    </row>
    <row r="354" spans="1:7">
      <c r="A354" s="6">
        <v>353</v>
      </c>
      <c r="B354" s="6" t="s">
        <v>1185</v>
      </c>
      <c r="C354" s="6" t="s">
        <v>19</v>
      </c>
      <c r="D354" s="6">
        <v>4</v>
      </c>
      <c r="E354" s="7">
        <v>32.52</v>
      </c>
      <c r="F354" s="7">
        <f t="shared" si="5"/>
        <v>130.08</v>
      </c>
      <c r="G354" s="8"/>
    </row>
    <row r="355" spans="1:7">
      <c r="A355" s="6">
        <v>354</v>
      </c>
      <c r="B355" s="6" t="s">
        <v>1187</v>
      </c>
      <c r="C355" s="6" t="s">
        <v>19</v>
      </c>
      <c r="D355" s="6">
        <v>29</v>
      </c>
      <c r="E355" s="7">
        <v>32.52</v>
      </c>
      <c r="F355" s="7">
        <f t="shared" si="5"/>
        <v>943.08</v>
      </c>
      <c r="G355" s="8"/>
    </row>
    <row r="356" spans="1:7">
      <c r="A356" s="6">
        <v>355</v>
      </c>
      <c r="B356" s="6" t="s">
        <v>1189</v>
      </c>
      <c r="C356" s="6" t="s">
        <v>19</v>
      </c>
      <c r="D356" s="6">
        <v>8</v>
      </c>
      <c r="E356" s="7">
        <v>30.27</v>
      </c>
      <c r="F356" s="7">
        <f t="shared" si="5"/>
        <v>242.16</v>
      </c>
      <c r="G356" s="8"/>
    </row>
    <row r="357" spans="1:7">
      <c r="A357" s="6">
        <v>356</v>
      </c>
      <c r="B357" s="6" t="s">
        <v>1191</v>
      </c>
      <c r="C357" s="6" t="s">
        <v>19</v>
      </c>
      <c r="D357" s="6">
        <v>38</v>
      </c>
      <c r="E357" s="7">
        <v>31.12</v>
      </c>
      <c r="F357" s="7">
        <f t="shared" si="5"/>
        <v>1182.56</v>
      </c>
      <c r="G357" s="8"/>
    </row>
    <row r="358" spans="1:7">
      <c r="A358" s="6">
        <v>357</v>
      </c>
      <c r="B358" s="6" t="s">
        <v>1193</v>
      </c>
      <c r="C358" s="6" t="s">
        <v>19</v>
      </c>
      <c r="D358" s="6">
        <v>28</v>
      </c>
      <c r="E358" s="7">
        <v>41.63</v>
      </c>
      <c r="F358" s="7">
        <f t="shared" si="5"/>
        <v>1165.64</v>
      </c>
      <c r="G358" s="8"/>
    </row>
    <row r="359" spans="1:7">
      <c r="A359" s="6">
        <v>358</v>
      </c>
      <c r="B359" s="6" t="s">
        <v>1195</v>
      </c>
      <c r="C359" s="6" t="s">
        <v>19</v>
      </c>
      <c r="D359" s="6">
        <v>46</v>
      </c>
      <c r="E359" s="7">
        <v>1.99</v>
      </c>
      <c r="F359" s="7">
        <f t="shared" si="5"/>
        <v>91.54</v>
      </c>
      <c r="G359" s="8"/>
    </row>
    <row r="360" spans="1:7">
      <c r="A360" s="6">
        <v>359</v>
      </c>
      <c r="B360" s="6" t="s">
        <v>1199</v>
      </c>
      <c r="C360" s="6" t="s">
        <v>19</v>
      </c>
      <c r="D360" s="6">
        <v>38</v>
      </c>
      <c r="E360" s="7">
        <v>3.78</v>
      </c>
      <c r="F360" s="7">
        <f t="shared" si="5"/>
        <v>143.64</v>
      </c>
      <c r="G360" s="8"/>
    </row>
    <row r="361" spans="1:7">
      <c r="A361" s="6">
        <v>360</v>
      </c>
      <c r="B361" s="6" t="s">
        <v>1204</v>
      </c>
      <c r="C361" s="6" t="s">
        <v>19</v>
      </c>
      <c r="D361" s="6">
        <v>110</v>
      </c>
      <c r="E361" s="7">
        <v>9.93</v>
      </c>
      <c r="F361" s="7">
        <f t="shared" si="5"/>
        <v>1092.3</v>
      </c>
      <c r="G361" s="8"/>
    </row>
    <row r="362" spans="1:7">
      <c r="A362" s="6">
        <v>361</v>
      </c>
      <c r="B362" s="6" t="s">
        <v>1208</v>
      </c>
      <c r="C362" s="6" t="s">
        <v>19</v>
      </c>
      <c r="D362" s="6">
        <v>147</v>
      </c>
      <c r="E362" s="7">
        <v>8.79</v>
      </c>
      <c r="F362" s="7">
        <f t="shared" si="5"/>
        <v>1292.13</v>
      </c>
      <c r="G362" s="8"/>
    </row>
    <row r="363" spans="1:7">
      <c r="A363" s="6">
        <v>362</v>
      </c>
      <c r="B363" s="6" t="s">
        <v>1210</v>
      </c>
      <c r="C363" s="6" t="s">
        <v>19</v>
      </c>
      <c r="D363" s="6">
        <v>13</v>
      </c>
      <c r="E363" s="7">
        <v>14.44</v>
      </c>
      <c r="F363" s="7">
        <f t="shared" si="5"/>
        <v>187.72</v>
      </c>
      <c r="G363" s="8"/>
    </row>
    <row r="364" spans="1:7">
      <c r="A364" s="6">
        <v>363</v>
      </c>
      <c r="B364" s="6" t="s">
        <v>1212</v>
      </c>
      <c r="C364" s="6" t="s">
        <v>19</v>
      </c>
      <c r="D364" s="6">
        <v>7</v>
      </c>
      <c r="E364" s="7">
        <v>14.44</v>
      </c>
      <c r="F364" s="7">
        <f t="shared" si="5"/>
        <v>101.08</v>
      </c>
      <c r="G364" s="8"/>
    </row>
    <row r="365" spans="1:7">
      <c r="A365" s="6">
        <v>364</v>
      </c>
      <c r="B365" s="6" t="s">
        <v>1214</v>
      </c>
      <c r="C365" s="6" t="s">
        <v>19</v>
      </c>
      <c r="D365" s="6">
        <v>92</v>
      </c>
      <c r="E365" s="7">
        <v>14.44</v>
      </c>
      <c r="F365" s="7">
        <f t="shared" si="5"/>
        <v>1328.48</v>
      </c>
      <c r="G365" s="8"/>
    </row>
    <row r="366" spans="1:7">
      <c r="A366" s="6">
        <v>365</v>
      </c>
      <c r="B366" s="6" t="s">
        <v>1216</v>
      </c>
      <c r="C366" s="6" t="s">
        <v>19</v>
      </c>
      <c r="D366" s="6">
        <v>3</v>
      </c>
      <c r="E366" s="7">
        <v>24.52</v>
      </c>
      <c r="F366" s="7">
        <f t="shared" si="5"/>
        <v>73.56</v>
      </c>
      <c r="G366" s="8"/>
    </row>
    <row r="367" spans="1:7">
      <c r="A367" s="6">
        <v>366</v>
      </c>
      <c r="B367" s="6" t="s">
        <v>1218</v>
      </c>
      <c r="C367" s="6" t="s">
        <v>19</v>
      </c>
      <c r="D367" s="6">
        <v>8</v>
      </c>
      <c r="E367" s="7">
        <v>24.52</v>
      </c>
      <c r="F367" s="7">
        <f t="shared" si="5"/>
        <v>196.16</v>
      </c>
      <c r="G367" s="8"/>
    </row>
    <row r="368" spans="1:7">
      <c r="A368" s="6">
        <v>367</v>
      </c>
      <c r="B368" s="6" t="s">
        <v>1220</v>
      </c>
      <c r="C368" s="6" t="s">
        <v>19</v>
      </c>
      <c r="D368" s="6">
        <v>5</v>
      </c>
      <c r="E368" s="7">
        <v>22.92</v>
      </c>
      <c r="F368" s="7">
        <f t="shared" si="5"/>
        <v>114.6</v>
      </c>
      <c r="G368" s="8"/>
    </row>
    <row r="369" spans="1:7">
      <c r="A369" s="6">
        <v>368</v>
      </c>
      <c r="B369" s="6" t="s">
        <v>1222</v>
      </c>
      <c r="C369" s="6" t="s">
        <v>19</v>
      </c>
      <c r="D369" s="6">
        <v>63</v>
      </c>
      <c r="E369" s="7">
        <v>22.92</v>
      </c>
      <c r="F369" s="7">
        <f t="shared" si="5"/>
        <v>1443.96</v>
      </c>
      <c r="G369" s="8"/>
    </row>
    <row r="370" spans="1:7">
      <c r="A370" s="6">
        <v>369</v>
      </c>
      <c r="B370" s="6" t="s">
        <v>1224</v>
      </c>
      <c r="C370" s="6" t="s">
        <v>19</v>
      </c>
      <c r="D370" s="6">
        <v>34</v>
      </c>
      <c r="E370" s="7">
        <v>24.52</v>
      </c>
      <c r="F370" s="7">
        <f t="shared" si="5"/>
        <v>833.68</v>
      </c>
      <c r="G370" s="8"/>
    </row>
    <row r="371" spans="1:7">
      <c r="A371" s="6">
        <v>370</v>
      </c>
      <c r="B371" s="6" t="s">
        <v>1226</v>
      </c>
      <c r="C371" s="6" t="s">
        <v>19</v>
      </c>
      <c r="D371" s="6">
        <v>176</v>
      </c>
      <c r="E371" s="7">
        <v>11.2</v>
      </c>
      <c r="F371" s="7">
        <f t="shared" si="5"/>
        <v>1971.2</v>
      </c>
      <c r="G371" s="8"/>
    </row>
    <row r="372" spans="1:7">
      <c r="A372" s="6">
        <v>371</v>
      </c>
      <c r="B372" s="6" t="s">
        <v>1248</v>
      </c>
      <c r="C372" s="6" t="s">
        <v>19</v>
      </c>
      <c r="D372" s="6">
        <v>2</v>
      </c>
      <c r="E372" s="10">
        <v>200</v>
      </c>
      <c r="F372" s="10">
        <f t="shared" si="5"/>
        <v>400</v>
      </c>
      <c r="G372" s="11"/>
    </row>
    <row r="373" spans="1:7">
      <c r="A373" s="6">
        <v>372</v>
      </c>
      <c r="B373" s="6" t="s">
        <v>1260</v>
      </c>
      <c r="C373" s="6" t="s">
        <v>12</v>
      </c>
      <c r="D373" s="6">
        <v>21</v>
      </c>
      <c r="E373" s="10">
        <v>7.14</v>
      </c>
      <c r="F373" s="10">
        <f t="shared" si="5"/>
        <v>149.94</v>
      </c>
      <c r="G373" s="11"/>
    </row>
    <row r="374" spans="1:7">
      <c r="A374" s="6">
        <v>373</v>
      </c>
      <c r="B374" s="6" t="s">
        <v>1289</v>
      </c>
      <c r="C374" s="6" t="s">
        <v>19</v>
      </c>
      <c r="D374" s="6">
        <v>72</v>
      </c>
      <c r="E374" s="7">
        <v>18.8</v>
      </c>
      <c r="F374" s="7">
        <f t="shared" si="5"/>
        <v>1353.6</v>
      </c>
      <c r="G374" s="8"/>
    </row>
    <row r="375" spans="1:7">
      <c r="A375" s="6">
        <v>374</v>
      </c>
      <c r="B375" s="6" t="s">
        <v>1291</v>
      </c>
      <c r="C375" s="6" t="s">
        <v>19</v>
      </c>
      <c r="D375" s="6">
        <v>50</v>
      </c>
      <c r="E375" s="7">
        <v>24</v>
      </c>
      <c r="F375" s="7">
        <f t="shared" si="5"/>
        <v>1200</v>
      </c>
      <c r="G375" s="8"/>
    </row>
    <row r="376" spans="1:7">
      <c r="A376" s="6">
        <v>375</v>
      </c>
      <c r="B376" s="6" t="s">
        <v>1297</v>
      </c>
      <c r="C376" s="6" t="s">
        <v>65</v>
      </c>
      <c r="D376" s="6">
        <v>14</v>
      </c>
      <c r="E376" s="14">
        <f>20*15</f>
        <v>300</v>
      </c>
      <c r="F376" s="14">
        <f t="shared" si="5"/>
        <v>4200</v>
      </c>
      <c r="G376" s="15"/>
    </row>
    <row r="377" spans="1:7">
      <c r="A377" s="6">
        <v>376</v>
      </c>
      <c r="B377" s="6" t="s">
        <v>1303</v>
      </c>
      <c r="C377" s="6" t="s">
        <v>12</v>
      </c>
      <c r="D377" s="6">
        <v>11</v>
      </c>
      <c r="E377" s="14">
        <v>69</v>
      </c>
      <c r="F377" s="14">
        <f t="shared" si="5"/>
        <v>759</v>
      </c>
      <c r="G377" s="15"/>
    </row>
    <row r="378" spans="1:7">
      <c r="A378" s="6">
        <v>377</v>
      </c>
      <c r="B378" s="6" t="s">
        <v>1305</v>
      </c>
      <c r="C378" s="6" t="s">
        <v>12</v>
      </c>
      <c r="D378" s="6">
        <v>69</v>
      </c>
      <c r="E378" s="14">
        <v>88.5</v>
      </c>
      <c r="F378" s="14">
        <f t="shared" si="5"/>
        <v>6106.5</v>
      </c>
      <c r="G378" s="15"/>
    </row>
    <row r="379" spans="1:7">
      <c r="A379" s="6">
        <v>378</v>
      </c>
      <c r="B379" s="6" t="s">
        <v>1307</v>
      </c>
      <c r="C379" s="6" t="s">
        <v>12</v>
      </c>
      <c r="D379" s="6">
        <v>9</v>
      </c>
      <c r="E379" s="14">
        <v>27</v>
      </c>
      <c r="F379" s="14">
        <f t="shared" si="5"/>
        <v>243</v>
      </c>
      <c r="G379" s="15"/>
    </row>
    <row r="380" spans="1:7">
      <c r="A380" s="6">
        <v>379</v>
      </c>
      <c r="B380" s="6" t="s">
        <v>1309</v>
      </c>
      <c r="C380" s="6" t="s">
        <v>65</v>
      </c>
      <c r="D380" s="6">
        <v>20</v>
      </c>
      <c r="E380" s="14">
        <f>20*20</f>
        <v>400</v>
      </c>
      <c r="F380" s="14">
        <f t="shared" si="5"/>
        <v>8000</v>
      </c>
      <c r="G380" s="15"/>
    </row>
    <row r="381" spans="1:7">
      <c r="A381" s="6">
        <v>380</v>
      </c>
      <c r="B381" s="6" t="s">
        <v>1338</v>
      </c>
      <c r="C381" s="6" t="s">
        <v>19</v>
      </c>
      <c r="D381" s="6">
        <v>1</v>
      </c>
      <c r="E381" s="14">
        <v>40</v>
      </c>
      <c r="F381" s="14">
        <f t="shared" si="5"/>
        <v>40</v>
      </c>
      <c r="G381" s="15"/>
    </row>
    <row r="382" spans="1:7">
      <c r="A382" s="6">
        <v>381</v>
      </c>
      <c r="B382" s="6" t="s">
        <v>1351</v>
      </c>
      <c r="C382" s="6" t="s">
        <v>19</v>
      </c>
      <c r="D382" s="6">
        <v>24</v>
      </c>
      <c r="E382" s="7">
        <v>180.36</v>
      </c>
      <c r="F382" s="7">
        <f t="shared" si="5"/>
        <v>4328.64</v>
      </c>
      <c r="G382" s="8"/>
    </row>
    <row r="383" spans="1:7">
      <c r="A383" s="6">
        <v>382</v>
      </c>
      <c r="B383" s="6" t="s">
        <v>1353</v>
      </c>
      <c r="C383" s="6" t="s">
        <v>19</v>
      </c>
      <c r="D383" s="6">
        <v>23</v>
      </c>
      <c r="E383" s="7">
        <v>693.83</v>
      </c>
      <c r="F383" s="7">
        <f t="shared" si="5"/>
        <v>15958.09</v>
      </c>
      <c r="G383" s="8"/>
    </row>
    <row r="384" spans="1:7">
      <c r="A384" s="6">
        <v>383</v>
      </c>
      <c r="B384" s="6" t="s">
        <v>1355</v>
      </c>
      <c r="C384" s="6" t="s">
        <v>19</v>
      </c>
      <c r="D384" s="6">
        <v>10</v>
      </c>
      <c r="E384" s="7">
        <v>750</v>
      </c>
      <c r="F384" s="7">
        <f t="shared" si="5"/>
        <v>7500</v>
      </c>
      <c r="G384" s="8"/>
    </row>
    <row r="385" spans="1:7">
      <c r="A385" s="6">
        <v>384</v>
      </c>
      <c r="B385" s="6" t="s">
        <v>1357</v>
      </c>
      <c r="C385" s="6" t="s">
        <v>19</v>
      </c>
      <c r="D385" s="6">
        <v>11</v>
      </c>
      <c r="E385" s="7">
        <v>59.81</v>
      </c>
      <c r="F385" s="7">
        <f t="shared" si="5"/>
        <v>657.91</v>
      </c>
      <c r="G385" s="8"/>
    </row>
    <row r="386" spans="1:7">
      <c r="A386" s="6">
        <v>385</v>
      </c>
      <c r="B386" s="6" t="s">
        <v>1363</v>
      </c>
      <c r="C386" s="6" t="s">
        <v>19</v>
      </c>
      <c r="D386" s="6">
        <v>124</v>
      </c>
      <c r="E386" s="7">
        <v>120</v>
      </c>
      <c r="F386" s="7">
        <f t="shared" ref="F386:F449" si="6">D386*E386</f>
        <v>14880</v>
      </c>
      <c r="G386" s="8"/>
    </row>
    <row r="387" spans="1:7">
      <c r="A387" s="6">
        <v>386</v>
      </c>
      <c r="B387" s="6" t="s">
        <v>1365</v>
      </c>
      <c r="C387" s="6" t="s">
        <v>19</v>
      </c>
      <c r="D387" s="6">
        <v>5</v>
      </c>
      <c r="E387" s="7">
        <v>150</v>
      </c>
      <c r="F387" s="7">
        <f t="shared" si="6"/>
        <v>750</v>
      </c>
      <c r="G387" s="8"/>
    </row>
    <row r="388" spans="1:7">
      <c r="A388" s="6">
        <v>387</v>
      </c>
      <c r="B388" s="6" t="s">
        <v>1367</v>
      </c>
      <c r="C388" s="6" t="s">
        <v>19</v>
      </c>
      <c r="D388" s="6">
        <v>16</v>
      </c>
      <c r="E388" s="7">
        <v>40</v>
      </c>
      <c r="F388" s="7">
        <f t="shared" si="6"/>
        <v>640</v>
      </c>
      <c r="G388" s="8"/>
    </row>
    <row r="389" spans="1:7">
      <c r="A389" s="6">
        <v>388</v>
      </c>
      <c r="B389" s="6" t="s">
        <v>1369</v>
      </c>
      <c r="C389" s="6" t="s">
        <v>19</v>
      </c>
      <c r="D389" s="6">
        <v>7</v>
      </c>
      <c r="E389" s="7">
        <v>25.14</v>
      </c>
      <c r="F389" s="7">
        <f t="shared" si="6"/>
        <v>175.98</v>
      </c>
      <c r="G389" s="8"/>
    </row>
    <row r="390" spans="1:7">
      <c r="A390" s="6">
        <v>389</v>
      </c>
      <c r="B390" s="6" t="s">
        <v>1371</v>
      </c>
      <c r="C390" s="6" t="s">
        <v>19</v>
      </c>
      <c r="D390" s="6">
        <v>6</v>
      </c>
      <c r="E390" s="7">
        <v>44.11</v>
      </c>
      <c r="F390" s="7">
        <f t="shared" si="6"/>
        <v>264.66</v>
      </c>
      <c r="G390" s="8"/>
    </row>
    <row r="391" spans="1:7">
      <c r="A391" s="6">
        <v>390</v>
      </c>
      <c r="B391" s="6" t="s">
        <v>1373</v>
      </c>
      <c r="C391" s="6" t="s">
        <v>19</v>
      </c>
      <c r="D391" s="6">
        <v>7</v>
      </c>
      <c r="E391" s="7">
        <v>44.11</v>
      </c>
      <c r="F391" s="7">
        <f t="shared" si="6"/>
        <v>308.77</v>
      </c>
      <c r="G391" s="8"/>
    </row>
    <row r="392" spans="1:7">
      <c r="A392" s="6">
        <v>391</v>
      </c>
      <c r="B392" s="6" t="s">
        <v>1375</v>
      </c>
      <c r="C392" s="6" t="s">
        <v>19</v>
      </c>
      <c r="D392" s="6">
        <v>53</v>
      </c>
      <c r="E392" s="7">
        <v>78</v>
      </c>
      <c r="F392" s="7">
        <f t="shared" si="6"/>
        <v>4134</v>
      </c>
      <c r="G392" s="8"/>
    </row>
    <row r="393" spans="1:7">
      <c r="A393" s="6">
        <v>392</v>
      </c>
      <c r="B393" s="6" t="s">
        <v>1377</v>
      </c>
      <c r="C393" s="6" t="s">
        <v>19</v>
      </c>
      <c r="D393" s="6">
        <v>32</v>
      </c>
      <c r="E393" s="7">
        <v>78</v>
      </c>
      <c r="F393" s="7">
        <f t="shared" si="6"/>
        <v>2496</v>
      </c>
      <c r="G393" s="8"/>
    </row>
    <row r="394" spans="1:7">
      <c r="A394" s="6">
        <v>393</v>
      </c>
      <c r="B394" s="6" t="s">
        <v>1379</v>
      </c>
      <c r="C394" s="6" t="s">
        <v>19</v>
      </c>
      <c r="D394" s="6">
        <v>4</v>
      </c>
      <c r="E394" s="7">
        <v>143.2</v>
      </c>
      <c r="F394" s="7">
        <f t="shared" si="6"/>
        <v>572.8</v>
      </c>
      <c r="G394" s="8"/>
    </row>
    <row r="395" spans="1:7">
      <c r="A395" s="6">
        <v>394</v>
      </c>
      <c r="B395" s="6" t="s">
        <v>1381</v>
      </c>
      <c r="C395" s="6" t="s">
        <v>19</v>
      </c>
      <c r="D395" s="6">
        <v>8</v>
      </c>
      <c r="E395" s="10">
        <v>19.2</v>
      </c>
      <c r="F395" s="10">
        <f t="shared" si="6"/>
        <v>153.6</v>
      </c>
      <c r="G395" s="11"/>
    </row>
    <row r="396" spans="1:7">
      <c r="A396" s="6">
        <v>395</v>
      </c>
      <c r="B396" s="6" t="s">
        <v>1383</v>
      </c>
      <c r="C396" s="6" t="s">
        <v>19</v>
      </c>
      <c r="D396" s="6">
        <v>23</v>
      </c>
      <c r="E396" s="10">
        <v>40.24</v>
      </c>
      <c r="F396" s="10">
        <f t="shared" si="6"/>
        <v>925.52</v>
      </c>
      <c r="G396" s="11"/>
    </row>
    <row r="397" spans="1:7">
      <c r="A397" s="6">
        <v>396</v>
      </c>
      <c r="B397" s="6" t="s">
        <v>1385</v>
      </c>
      <c r="C397" s="6" t="s">
        <v>19</v>
      </c>
      <c r="D397" s="6">
        <v>46</v>
      </c>
      <c r="E397" s="10">
        <v>61.6</v>
      </c>
      <c r="F397" s="10">
        <f t="shared" si="6"/>
        <v>2833.6</v>
      </c>
      <c r="G397" s="11"/>
    </row>
    <row r="398" spans="1:7">
      <c r="A398" s="6">
        <v>397</v>
      </c>
      <c r="B398" s="6" t="s">
        <v>1387</v>
      </c>
      <c r="C398" s="6" t="s">
        <v>19</v>
      </c>
      <c r="D398" s="6">
        <v>12</v>
      </c>
      <c r="E398" s="10">
        <v>112.64</v>
      </c>
      <c r="F398" s="10">
        <f t="shared" si="6"/>
        <v>1351.68</v>
      </c>
      <c r="G398" s="11"/>
    </row>
    <row r="399" spans="1:7">
      <c r="A399" s="6">
        <v>398</v>
      </c>
      <c r="B399" s="6" t="s">
        <v>1389</v>
      </c>
      <c r="C399" s="6" t="s">
        <v>19</v>
      </c>
      <c r="D399" s="6">
        <v>3</v>
      </c>
      <c r="E399" s="10">
        <v>208</v>
      </c>
      <c r="F399" s="10">
        <f t="shared" si="6"/>
        <v>624</v>
      </c>
      <c r="G399" s="11"/>
    </row>
    <row r="400" spans="1:7">
      <c r="A400" s="6">
        <v>399</v>
      </c>
      <c r="B400" s="6" t="s">
        <v>1391</v>
      </c>
      <c r="C400" s="6" t="s">
        <v>19</v>
      </c>
      <c r="D400" s="6">
        <v>19</v>
      </c>
      <c r="E400" s="7">
        <v>40.61</v>
      </c>
      <c r="F400" s="7">
        <f t="shared" si="6"/>
        <v>771.59</v>
      </c>
      <c r="G400" s="8"/>
    </row>
    <row r="401" spans="1:7">
      <c r="A401" s="6">
        <v>400</v>
      </c>
      <c r="B401" s="6" t="s">
        <v>1393</v>
      </c>
      <c r="C401" s="6" t="s">
        <v>19</v>
      </c>
      <c r="D401" s="6">
        <v>63</v>
      </c>
      <c r="E401" s="7">
        <v>62.86</v>
      </c>
      <c r="F401" s="7">
        <f t="shared" si="6"/>
        <v>3960.18</v>
      </c>
      <c r="G401" s="8"/>
    </row>
    <row r="402" spans="1:7">
      <c r="A402" s="6">
        <v>401</v>
      </c>
      <c r="B402" s="6" t="s">
        <v>1395</v>
      </c>
      <c r="C402" s="6" t="s">
        <v>19</v>
      </c>
      <c r="D402" s="6">
        <v>10</v>
      </c>
      <c r="E402" s="7">
        <v>98.83</v>
      </c>
      <c r="F402" s="7">
        <f t="shared" si="6"/>
        <v>988.3</v>
      </c>
      <c r="G402" s="8"/>
    </row>
    <row r="403" spans="1:7">
      <c r="A403" s="6">
        <v>402</v>
      </c>
      <c r="B403" s="6" t="s">
        <v>1397</v>
      </c>
      <c r="C403" s="6" t="s">
        <v>19</v>
      </c>
      <c r="D403" s="6">
        <v>20</v>
      </c>
      <c r="E403" s="7">
        <v>9.89</v>
      </c>
      <c r="F403" s="7">
        <f t="shared" si="6"/>
        <v>197.8</v>
      </c>
      <c r="G403" s="8"/>
    </row>
    <row r="404" spans="1:7">
      <c r="A404" s="6">
        <v>403</v>
      </c>
      <c r="B404" s="6" t="s">
        <v>1399</v>
      </c>
      <c r="C404" s="6" t="s">
        <v>19</v>
      </c>
      <c r="D404" s="6">
        <v>13</v>
      </c>
      <c r="E404" s="7">
        <v>12.29</v>
      </c>
      <c r="F404" s="7">
        <f t="shared" si="6"/>
        <v>159.77</v>
      </c>
      <c r="G404" s="8"/>
    </row>
    <row r="405" spans="1:7">
      <c r="A405" s="6">
        <v>404</v>
      </c>
      <c r="B405" s="6" t="s">
        <v>1401</v>
      </c>
      <c r="C405" s="6" t="s">
        <v>19</v>
      </c>
      <c r="D405" s="6">
        <v>8</v>
      </c>
      <c r="E405" s="7">
        <v>15.44</v>
      </c>
      <c r="F405" s="7">
        <f t="shared" si="6"/>
        <v>123.52</v>
      </c>
      <c r="G405" s="8"/>
    </row>
    <row r="406" spans="1:7">
      <c r="A406" s="6">
        <v>405</v>
      </c>
      <c r="B406" s="6" t="s">
        <v>1403</v>
      </c>
      <c r="C406" s="6" t="s">
        <v>19</v>
      </c>
      <c r="D406" s="6">
        <v>1</v>
      </c>
      <c r="E406" s="10">
        <v>19.2</v>
      </c>
      <c r="F406" s="10">
        <f t="shared" si="6"/>
        <v>19.2</v>
      </c>
      <c r="G406" s="11"/>
    </row>
    <row r="407" spans="1:7">
      <c r="A407" s="6">
        <v>406</v>
      </c>
      <c r="B407" s="6" t="s">
        <v>1405</v>
      </c>
      <c r="C407" s="6" t="s">
        <v>19</v>
      </c>
      <c r="D407" s="6">
        <v>1</v>
      </c>
      <c r="E407" s="10">
        <v>40.24</v>
      </c>
      <c r="F407" s="10">
        <f t="shared" si="6"/>
        <v>40.24</v>
      </c>
      <c r="G407" s="11"/>
    </row>
    <row r="408" spans="1:7">
      <c r="A408" s="6">
        <v>407</v>
      </c>
      <c r="B408" s="6" t="s">
        <v>1407</v>
      </c>
      <c r="C408" s="6" t="s">
        <v>19</v>
      </c>
      <c r="D408" s="6">
        <v>10</v>
      </c>
      <c r="E408" s="10">
        <v>11.2</v>
      </c>
      <c r="F408" s="10">
        <f t="shared" si="6"/>
        <v>112</v>
      </c>
      <c r="G408" s="11"/>
    </row>
    <row r="409" spans="1:7">
      <c r="A409" s="6">
        <v>408</v>
      </c>
      <c r="B409" s="6" t="s">
        <v>1409</v>
      </c>
      <c r="C409" s="6" t="s">
        <v>19</v>
      </c>
      <c r="D409" s="6">
        <v>6</v>
      </c>
      <c r="E409" s="7">
        <v>35</v>
      </c>
      <c r="F409" s="7">
        <f t="shared" si="6"/>
        <v>210</v>
      </c>
      <c r="G409" s="8"/>
    </row>
    <row r="410" spans="1:7">
      <c r="A410" s="6">
        <v>409</v>
      </c>
      <c r="B410" s="6" t="s">
        <v>1411</v>
      </c>
      <c r="C410" s="6" t="s">
        <v>19</v>
      </c>
      <c r="D410" s="6">
        <v>74</v>
      </c>
      <c r="E410" s="7">
        <v>84.32</v>
      </c>
      <c r="F410" s="7">
        <f t="shared" si="6"/>
        <v>6239.68</v>
      </c>
      <c r="G410" s="8"/>
    </row>
    <row r="411" spans="1:7">
      <c r="A411" s="6">
        <v>410</v>
      </c>
      <c r="B411" s="6" t="s">
        <v>1413</v>
      </c>
      <c r="C411" s="6" t="s">
        <v>19</v>
      </c>
      <c r="D411" s="6">
        <v>39</v>
      </c>
      <c r="E411" s="7">
        <v>76.8</v>
      </c>
      <c r="F411" s="7">
        <f t="shared" si="6"/>
        <v>2995.2</v>
      </c>
      <c r="G411" s="8"/>
    </row>
    <row r="412" spans="1:7">
      <c r="A412" s="6">
        <v>411</v>
      </c>
      <c r="B412" s="6" t="s">
        <v>1415</v>
      </c>
      <c r="C412" s="6" t="s">
        <v>19</v>
      </c>
      <c r="D412" s="6">
        <v>31</v>
      </c>
      <c r="E412" s="7">
        <v>74.4</v>
      </c>
      <c r="F412" s="7">
        <f t="shared" si="6"/>
        <v>2306.4</v>
      </c>
      <c r="G412" s="8"/>
    </row>
    <row r="413" spans="1:7">
      <c r="A413" s="6">
        <v>412</v>
      </c>
      <c r="B413" s="6" t="s">
        <v>1417</v>
      </c>
      <c r="C413" s="6" t="s">
        <v>19</v>
      </c>
      <c r="D413" s="6">
        <v>12</v>
      </c>
      <c r="E413" s="7">
        <v>74.4</v>
      </c>
      <c r="F413" s="7">
        <f t="shared" si="6"/>
        <v>892.8</v>
      </c>
      <c r="G413" s="8"/>
    </row>
    <row r="414" spans="1:7">
      <c r="A414" s="6">
        <v>413</v>
      </c>
      <c r="B414" s="6" t="s">
        <v>1419</v>
      </c>
      <c r="C414" s="6" t="s">
        <v>19</v>
      </c>
      <c r="D414" s="6">
        <v>14</v>
      </c>
      <c r="E414" s="7">
        <v>74.4</v>
      </c>
      <c r="F414" s="7">
        <f t="shared" si="6"/>
        <v>1041.6</v>
      </c>
      <c r="G414" s="8"/>
    </row>
    <row r="415" spans="1:7">
      <c r="A415" s="6">
        <v>414</v>
      </c>
      <c r="B415" s="6" t="s">
        <v>1421</v>
      </c>
      <c r="C415" s="6" t="s">
        <v>19</v>
      </c>
      <c r="D415" s="6">
        <v>67</v>
      </c>
      <c r="E415" s="7">
        <v>147.12</v>
      </c>
      <c r="F415" s="7">
        <f t="shared" si="6"/>
        <v>9857.04</v>
      </c>
      <c r="G415" s="8"/>
    </row>
    <row r="416" spans="1:7">
      <c r="A416" s="6">
        <v>415</v>
      </c>
      <c r="B416" s="6" t="s">
        <v>1423</v>
      </c>
      <c r="C416" s="6" t="s">
        <v>19</v>
      </c>
      <c r="D416" s="6">
        <v>95</v>
      </c>
      <c r="E416" s="7">
        <v>131.2</v>
      </c>
      <c r="F416" s="7">
        <f t="shared" si="6"/>
        <v>12464</v>
      </c>
      <c r="G416" s="8"/>
    </row>
    <row r="417" spans="1:7">
      <c r="A417" s="6">
        <v>416</v>
      </c>
      <c r="B417" s="6" t="s">
        <v>1425</v>
      </c>
      <c r="C417" s="6" t="s">
        <v>19</v>
      </c>
      <c r="D417" s="6">
        <v>26</v>
      </c>
      <c r="E417" s="7">
        <v>140.8</v>
      </c>
      <c r="F417" s="7">
        <f t="shared" si="6"/>
        <v>3660.8</v>
      </c>
      <c r="G417" s="8"/>
    </row>
    <row r="418" spans="1:7">
      <c r="A418" s="6">
        <v>417</v>
      </c>
      <c r="B418" s="6" t="s">
        <v>1427</v>
      </c>
      <c r="C418" s="6" t="s">
        <v>19</v>
      </c>
      <c r="D418" s="6">
        <v>12</v>
      </c>
      <c r="E418" s="7">
        <v>128</v>
      </c>
      <c r="F418" s="7">
        <f t="shared" si="6"/>
        <v>1536</v>
      </c>
      <c r="G418" s="8"/>
    </row>
    <row r="419" spans="1:7">
      <c r="A419" s="6">
        <v>418</v>
      </c>
      <c r="B419" s="6" t="s">
        <v>1429</v>
      </c>
      <c r="C419" s="6" t="s">
        <v>19</v>
      </c>
      <c r="D419" s="6">
        <v>13</v>
      </c>
      <c r="E419" s="7">
        <v>131.2</v>
      </c>
      <c r="F419" s="7">
        <f t="shared" si="6"/>
        <v>1705.6</v>
      </c>
      <c r="G419" s="8"/>
    </row>
    <row r="420" spans="1:7">
      <c r="A420" s="6">
        <v>419</v>
      </c>
      <c r="B420" s="6" t="s">
        <v>1431</v>
      </c>
      <c r="C420" s="6" t="s">
        <v>19</v>
      </c>
      <c r="D420" s="6">
        <v>31</v>
      </c>
      <c r="E420" s="7">
        <v>288.8</v>
      </c>
      <c r="F420" s="7">
        <f t="shared" si="6"/>
        <v>8952.8</v>
      </c>
      <c r="G420" s="8"/>
    </row>
    <row r="421" spans="1:7">
      <c r="A421" s="6">
        <v>420</v>
      </c>
      <c r="B421" s="6" t="s">
        <v>1435</v>
      </c>
      <c r="C421" s="6" t="s">
        <v>19</v>
      </c>
      <c r="D421" s="6">
        <v>22</v>
      </c>
      <c r="E421" s="7">
        <v>40.24</v>
      </c>
      <c r="F421" s="7">
        <f t="shared" si="6"/>
        <v>885.28</v>
      </c>
      <c r="G421" s="8"/>
    </row>
    <row r="422" spans="1:7">
      <c r="A422" s="6">
        <v>421</v>
      </c>
      <c r="B422" s="6" t="s">
        <v>1439</v>
      </c>
      <c r="C422" s="6" t="s">
        <v>19</v>
      </c>
      <c r="D422" s="6">
        <v>155</v>
      </c>
      <c r="E422" s="7">
        <v>112.64</v>
      </c>
      <c r="F422" s="7">
        <f t="shared" si="6"/>
        <v>17459.2</v>
      </c>
      <c r="G422" s="8"/>
    </row>
    <row r="423" spans="1:7">
      <c r="A423" s="6">
        <v>422</v>
      </c>
      <c r="B423" s="6" t="s">
        <v>1441</v>
      </c>
      <c r="C423" s="6" t="s">
        <v>19</v>
      </c>
      <c r="D423" s="6">
        <v>26</v>
      </c>
      <c r="E423" s="7">
        <v>208</v>
      </c>
      <c r="F423" s="7">
        <f t="shared" si="6"/>
        <v>5408</v>
      </c>
      <c r="G423" s="8"/>
    </row>
    <row r="424" spans="1:7">
      <c r="A424" s="6">
        <v>423</v>
      </c>
      <c r="B424" s="6" t="s">
        <v>1443</v>
      </c>
      <c r="C424" s="6" t="s">
        <v>19</v>
      </c>
      <c r="D424" s="6">
        <v>26</v>
      </c>
      <c r="E424" s="7">
        <v>11.2</v>
      </c>
      <c r="F424" s="7">
        <f t="shared" si="6"/>
        <v>291.2</v>
      </c>
      <c r="G424" s="8"/>
    </row>
    <row r="425" spans="1:7">
      <c r="A425" s="6">
        <v>424</v>
      </c>
      <c r="B425" s="6" t="s">
        <v>1445</v>
      </c>
      <c r="C425" s="6" t="s">
        <v>839</v>
      </c>
      <c r="D425" s="6">
        <v>374</v>
      </c>
      <c r="E425" s="12">
        <f>5.55*20</f>
        <v>111</v>
      </c>
      <c r="F425" s="12">
        <f t="shared" si="6"/>
        <v>41514</v>
      </c>
      <c r="G425" s="13" t="s">
        <v>2616</v>
      </c>
    </row>
    <row r="426" spans="1:7">
      <c r="A426" s="6">
        <v>425</v>
      </c>
      <c r="B426" s="6" t="s">
        <v>1454</v>
      </c>
      <c r="C426" s="6" t="s">
        <v>19</v>
      </c>
      <c r="D426" s="6">
        <v>95</v>
      </c>
      <c r="E426" s="7">
        <v>11.1</v>
      </c>
      <c r="F426" s="7">
        <f t="shared" si="6"/>
        <v>1054.5</v>
      </c>
      <c r="G426" s="8"/>
    </row>
    <row r="427" spans="1:7">
      <c r="A427" s="6">
        <v>426</v>
      </c>
      <c r="B427" s="6" t="s">
        <v>1459</v>
      </c>
      <c r="C427" s="6" t="s">
        <v>19</v>
      </c>
      <c r="D427" s="6">
        <v>2</v>
      </c>
      <c r="E427" s="7">
        <v>253.2</v>
      </c>
      <c r="F427" s="7">
        <f t="shared" si="6"/>
        <v>506.4</v>
      </c>
      <c r="G427" s="8"/>
    </row>
    <row r="428" spans="1:7">
      <c r="A428" s="6">
        <v>427</v>
      </c>
      <c r="B428" s="6" t="s">
        <v>1461</v>
      </c>
      <c r="C428" s="6" t="s">
        <v>19</v>
      </c>
      <c r="D428" s="6">
        <v>61</v>
      </c>
      <c r="E428" s="7">
        <v>19.4</v>
      </c>
      <c r="F428" s="7">
        <f t="shared" si="6"/>
        <v>1183.4</v>
      </c>
      <c r="G428" s="8"/>
    </row>
    <row r="429" spans="1:7">
      <c r="A429" s="6">
        <v>428</v>
      </c>
      <c r="B429" s="6" t="s">
        <v>1463</v>
      </c>
      <c r="C429" s="6" t="s">
        <v>19</v>
      </c>
      <c r="D429" s="6">
        <v>1</v>
      </c>
      <c r="E429" s="10">
        <v>920</v>
      </c>
      <c r="F429" s="10">
        <f t="shared" si="6"/>
        <v>920</v>
      </c>
      <c r="G429" s="11"/>
    </row>
    <row r="430" spans="1:7">
      <c r="A430" s="6">
        <v>429</v>
      </c>
      <c r="B430" s="6" t="s">
        <v>1465</v>
      </c>
      <c r="C430" s="6" t="s">
        <v>19</v>
      </c>
      <c r="D430" s="6">
        <v>3</v>
      </c>
      <c r="E430" s="7">
        <v>19.3</v>
      </c>
      <c r="F430" s="7">
        <f t="shared" si="6"/>
        <v>57.9</v>
      </c>
      <c r="G430" s="8"/>
    </row>
    <row r="431" spans="1:7">
      <c r="A431" s="6">
        <v>430</v>
      </c>
      <c r="B431" s="6" t="s">
        <v>1467</v>
      </c>
      <c r="C431" s="6" t="s">
        <v>19</v>
      </c>
      <c r="D431" s="6">
        <v>3</v>
      </c>
      <c r="E431" s="7">
        <v>86.4</v>
      </c>
      <c r="F431" s="7">
        <f t="shared" si="6"/>
        <v>259.2</v>
      </c>
      <c r="G431" s="8"/>
    </row>
    <row r="432" spans="1:7">
      <c r="A432" s="6">
        <v>431</v>
      </c>
      <c r="B432" s="6" t="s">
        <v>1469</v>
      </c>
      <c r="C432" s="6" t="s">
        <v>19</v>
      </c>
      <c r="D432" s="6">
        <v>67</v>
      </c>
      <c r="E432" s="7">
        <v>135</v>
      </c>
      <c r="F432" s="7">
        <f t="shared" si="6"/>
        <v>9045</v>
      </c>
      <c r="G432" s="8"/>
    </row>
    <row r="433" spans="1:7">
      <c r="A433" s="6">
        <v>432</v>
      </c>
      <c r="B433" s="6" t="s">
        <v>1471</v>
      </c>
      <c r="C433" s="6" t="s">
        <v>19</v>
      </c>
      <c r="D433" s="6">
        <v>22</v>
      </c>
      <c r="E433" s="10">
        <v>16.57</v>
      </c>
      <c r="F433" s="10">
        <f t="shared" si="6"/>
        <v>364.54</v>
      </c>
      <c r="G433" s="11"/>
    </row>
    <row r="434" spans="1:7">
      <c r="A434" s="6">
        <v>433</v>
      </c>
      <c r="B434" s="6" t="s">
        <v>1473</v>
      </c>
      <c r="C434" s="6" t="s">
        <v>19</v>
      </c>
      <c r="D434" s="6">
        <v>17</v>
      </c>
      <c r="E434" s="10">
        <v>40.61</v>
      </c>
      <c r="F434" s="10">
        <f t="shared" si="6"/>
        <v>690.37</v>
      </c>
      <c r="G434" s="11"/>
    </row>
    <row r="435" spans="1:7">
      <c r="A435" s="6">
        <v>434</v>
      </c>
      <c r="B435" s="6" t="s">
        <v>1477</v>
      </c>
      <c r="C435" s="6" t="s">
        <v>19</v>
      </c>
      <c r="D435" s="6">
        <v>323</v>
      </c>
      <c r="E435" s="10">
        <v>11.26</v>
      </c>
      <c r="F435" s="10">
        <f t="shared" si="6"/>
        <v>3636.98</v>
      </c>
      <c r="G435" s="11"/>
    </row>
    <row r="436" spans="1:7">
      <c r="A436" s="6">
        <v>435</v>
      </c>
      <c r="B436" s="6" t="s">
        <v>1479</v>
      </c>
      <c r="C436" s="6" t="s">
        <v>19</v>
      </c>
      <c r="D436" s="6">
        <v>9</v>
      </c>
      <c r="E436" s="10">
        <v>700</v>
      </c>
      <c r="F436" s="10">
        <f t="shared" si="6"/>
        <v>6300</v>
      </c>
      <c r="G436" s="11"/>
    </row>
    <row r="437" spans="1:7">
      <c r="A437" s="6">
        <v>436</v>
      </c>
      <c r="B437" s="6" t="s">
        <v>1481</v>
      </c>
      <c r="C437" s="6" t="s">
        <v>19</v>
      </c>
      <c r="D437" s="6">
        <v>76</v>
      </c>
      <c r="E437" s="10">
        <v>175</v>
      </c>
      <c r="F437" s="10">
        <f t="shared" si="6"/>
        <v>13300</v>
      </c>
      <c r="G437" s="11"/>
    </row>
    <row r="438" spans="1:7">
      <c r="A438" s="6">
        <v>437</v>
      </c>
      <c r="B438" s="6" t="s">
        <v>1483</v>
      </c>
      <c r="C438" s="6" t="s">
        <v>19</v>
      </c>
      <c r="D438" s="6">
        <v>49</v>
      </c>
      <c r="E438" s="7">
        <v>31.9</v>
      </c>
      <c r="F438" s="7">
        <f t="shared" si="6"/>
        <v>1563.1</v>
      </c>
      <c r="G438" s="8"/>
    </row>
    <row r="439" spans="1:7">
      <c r="A439" s="6">
        <v>438</v>
      </c>
      <c r="B439" s="6" t="s">
        <v>1485</v>
      </c>
      <c r="C439" s="6" t="s">
        <v>19</v>
      </c>
      <c r="D439" s="6">
        <v>2</v>
      </c>
      <c r="E439" s="7">
        <v>261.8</v>
      </c>
      <c r="F439" s="7">
        <f t="shared" si="6"/>
        <v>523.6</v>
      </c>
      <c r="G439" s="8"/>
    </row>
    <row r="440" spans="1:7">
      <c r="A440" s="6">
        <v>439</v>
      </c>
      <c r="B440" s="6" t="s">
        <v>1487</v>
      </c>
      <c r="C440" s="6" t="s">
        <v>19</v>
      </c>
      <c r="D440" s="6">
        <v>46</v>
      </c>
      <c r="E440" s="7">
        <v>16.3</v>
      </c>
      <c r="F440" s="7">
        <f t="shared" si="6"/>
        <v>749.8</v>
      </c>
      <c r="G440" s="8"/>
    </row>
    <row r="441" spans="1:7">
      <c r="A441" s="6">
        <v>440</v>
      </c>
      <c r="B441" s="6" t="s">
        <v>1489</v>
      </c>
      <c r="C441" s="6" t="s">
        <v>19</v>
      </c>
      <c r="D441" s="6">
        <v>113</v>
      </c>
      <c r="E441" s="7">
        <v>12.4</v>
      </c>
      <c r="F441" s="7">
        <f t="shared" si="6"/>
        <v>1401.2</v>
      </c>
      <c r="G441" s="8"/>
    </row>
    <row r="442" spans="1:7">
      <c r="A442" s="6">
        <v>441</v>
      </c>
      <c r="B442" s="6" t="s">
        <v>1491</v>
      </c>
      <c r="C442" s="6" t="s">
        <v>19</v>
      </c>
      <c r="D442" s="6">
        <v>7</v>
      </c>
      <c r="E442" s="7">
        <v>12.4</v>
      </c>
      <c r="F442" s="7">
        <f t="shared" si="6"/>
        <v>86.8</v>
      </c>
      <c r="G442" s="8"/>
    </row>
    <row r="443" spans="1:7">
      <c r="A443" s="6">
        <v>442</v>
      </c>
      <c r="B443" s="6" t="s">
        <v>1493</v>
      </c>
      <c r="C443" s="6" t="s">
        <v>19</v>
      </c>
      <c r="D443" s="6">
        <v>1</v>
      </c>
      <c r="E443" s="10">
        <v>300</v>
      </c>
      <c r="F443" s="10">
        <f t="shared" si="6"/>
        <v>300</v>
      </c>
      <c r="G443" s="11"/>
    </row>
    <row r="444" spans="1:7">
      <c r="A444" s="6">
        <v>443</v>
      </c>
      <c r="B444" s="6" t="s">
        <v>1495</v>
      </c>
      <c r="C444" s="6" t="s">
        <v>19</v>
      </c>
      <c r="D444" s="6">
        <v>3</v>
      </c>
      <c r="E444" s="10">
        <v>380</v>
      </c>
      <c r="F444" s="10">
        <f t="shared" si="6"/>
        <v>1140</v>
      </c>
      <c r="G444" s="11"/>
    </row>
    <row r="445" spans="1:7">
      <c r="A445" s="6">
        <v>444</v>
      </c>
      <c r="B445" s="6" t="s">
        <v>1497</v>
      </c>
      <c r="C445" s="6" t="s">
        <v>19</v>
      </c>
      <c r="D445" s="6">
        <v>41</v>
      </c>
      <c r="E445" s="7">
        <v>33</v>
      </c>
      <c r="F445" s="7">
        <f t="shared" si="6"/>
        <v>1353</v>
      </c>
      <c r="G445" s="8"/>
    </row>
    <row r="446" spans="1:7">
      <c r="A446" s="6">
        <v>445</v>
      </c>
      <c r="B446" s="6" t="s">
        <v>1499</v>
      </c>
      <c r="C446" s="6" t="s">
        <v>19</v>
      </c>
      <c r="D446" s="6">
        <v>28</v>
      </c>
      <c r="E446" s="7">
        <v>55.8</v>
      </c>
      <c r="F446" s="7">
        <f t="shared" si="6"/>
        <v>1562.4</v>
      </c>
      <c r="G446" s="8"/>
    </row>
    <row r="447" spans="1:7">
      <c r="A447" s="6">
        <v>446</v>
      </c>
      <c r="B447" s="6" t="s">
        <v>1501</v>
      </c>
      <c r="C447" s="6" t="s">
        <v>19</v>
      </c>
      <c r="D447" s="6">
        <v>53</v>
      </c>
      <c r="E447" s="7">
        <v>55.8</v>
      </c>
      <c r="F447" s="7">
        <f t="shared" si="6"/>
        <v>2957.4</v>
      </c>
      <c r="G447" s="8"/>
    </row>
    <row r="448" spans="1:7">
      <c r="A448" s="6">
        <v>447</v>
      </c>
      <c r="B448" s="6" t="s">
        <v>1503</v>
      </c>
      <c r="C448" s="6" t="s">
        <v>19</v>
      </c>
      <c r="D448" s="6">
        <v>3</v>
      </c>
      <c r="E448" s="7">
        <v>60</v>
      </c>
      <c r="F448" s="7">
        <f t="shared" si="6"/>
        <v>180</v>
      </c>
      <c r="G448" s="8"/>
    </row>
    <row r="449" spans="1:7">
      <c r="A449" s="6">
        <v>448</v>
      </c>
      <c r="B449" s="6" t="s">
        <v>1529</v>
      </c>
      <c r="C449" s="6" t="s">
        <v>19</v>
      </c>
      <c r="D449" s="6">
        <v>4</v>
      </c>
      <c r="E449" s="7">
        <v>230</v>
      </c>
      <c r="F449" s="7">
        <f t="shared" si="6"/>
        <v>920</v>
      </c>
      <c r="G449" s="8"/>
    </row>
    <row r="450" spans="1:7">
      <c r="A450" s="9">
        <v>449</v>
      </c>
      <c r="B450" s="9" t="s">
        <v>1531</v>
      </c>
      <c r="C450" s="9" t="s">
        <v>19</v>
      </c>
      <c r="D450" s="9">
        <v>0</v>
      </c>
      <c r="E450" s="7">
        <v>198.92</v>
      </c>
      <c r="F450" s="7">
        <f t="shared" ref="F450:F513" si="7">D450*E450</f>
        <v>0</v>
      </c>
      <c r="G450" s="8"/>
    </row>
    <row r="451" spans="1:7">
      <c r="A451" s="6">
        <v>450</v>
      </c>
      <c r="B451" s="6" t="s">
        <v>1535</v>
      </c>
      <c r="C451" s="6" t="s">
        <v>19</v>
      </c>
      <c r="D451" s="6">
        <v>64</v>
      </c>
      <c r="E451" s="16">
        <v>1300</v>
      </c>
      <c r="F451" s="16">
        <f t="shared" si="7"/>
        <v>83200</v>
      </c>
      <c r="G451" s="17" t="s">
        <v>2617</v>
      </c>
    </row>
    <row r="452" spans="1:7">
      <c r="A452" s="6">
        <v>451</v>
      </c>
      <c r="B452" s="6" t="s">
        <v>1555</v>
      </c>
      <c r="C452" s="6" t="s">
        <v>19</v>
      </c>
      <c r="D452" s="6">
        <v>4</v>
      </c>
      <c r="E452" s="7">
        <v>20</v>
      </c>
      <c r="F452" s="7">
        <f t="shared" si="7"/>
        <v>80</v>
      </c>
      <c r="G452" s="8"/>
    </row>
    <row r="453" spans="1:7">
      <c r="A453" s="6">
        <v>452</v>
      </c>
      <c r="B453" s="6" t="s">
        <v>1559</v>
      </c>
      <c r="C453" s="6" t="s">
        <v>19</v>
      </c>
      <c r="D453" s="6">
        <v>9</v>
      </c>
      <c r="E453" s="7">
        <v>18</v>
      </c>
      <c r="F453" s="7">
        <f t="shared" si="7"/>
        <v>162</v>
      </c>
      <c r="G453" s="8"/>
    </row>
    <row r="454" spans="1:7">
      <c r="A454" s="6">
        <v>453</v>
      </c>
      <c r="B454" s="6" t="s">
        <v>1561</v>
      </c>
      <c r="C454" s="6" t="s">
        <v>19</v>
      </c>
      <c r="D454" s="6">
        <v>3</v>
      </c>
      <c r="E454" s="7">
        <v>144</v>
      </c>
      <c r="F454" s="7">
        <f t="shared" si="7"/>
        <v>432</v>
      </c>
      <c r="G454" s="8"/>
    </row>
    <row r="455" spans="1:7">
      <c r="A455" s="6">
        <v>454</v>
      </c>
      <c r="B455" s="6" t="s">
        <v>1565</v>
      </c>
      <c r="C455" s="6" t="s">
        <v>19</v>
      </c>
      <c r="D455" s="6">
        <v>105</v>
      </c>
      <c r="E455" s="7">
        <v>26</v>
      </c>
      <c r="F455" s="7">
        <f t="shared" si="7"/>
        <v>2730</v>
      </c>
      <c r="G455" s="8"/>
    </row>
    <row r="456" spans="1:7">
      <c r="A456" s="6">
        <v>455</v>
      </c>
      <c r="B456" s="6" t="s">
        <v>1567</v>
      </c>
      <c r="C456" s="6" t="s">
        <v>19</v>
      </c>
      <c r="D456" s="6">
        <v>40</v>
      </c>
      <c r="E456" s="7">
        <v>59</v>
      </c>
      <c r="F456" s="7">
        <f t="shared" si="7"/>
        <v>2360</v>
      </c>
      <c r="G456" s="8"/>
    </row>
    <row r="457" spans="1:7">
      <c r="A457" s="6">
        <v>456</v>
      </c>
      <c r="B457" s="6" t="s">
        <v>1577</v>
      </c>
      <c r="C457" s="6" t="s">
        <v>19</v>
      </c>
      <c r="D457" s="6">
        <v>352</v>
      </c>
      <c r="E457" s="7">
        <v>26</v>
      </c>
      <c r="F457" s="7">
        <f t="shared" si="7"/>
        <v>9152</v>
      </c>
      <c r="G457" s="8"/>
    </row>
    <row r="458" spans="1:7">
      <c r="A458" s="6">
        <v>457</v>
      </c>
      <c r="B458" s="6" t="s">
        <v>1579</v>
      </c>
      <c r="C458" s="6" t="s">
        <v>19</v>
      </c>
      <c r="D458" s="6">
        <v>88</v>
      </c>
      <c r="E458" s="7">
        <v>26</v>
      </c>
      <c r="F458" s="7">
        <f t="shared" si="7"/>
        <v>2288</v>
      </c>
      <c r="G458" s="8"/>
    </row>
    <row r="459" spans="1:7">
      <c r="A459" s="6">
        <v>458</v>
      </c>
      <c r="B459" s="6" t="s">
        <v>1585</v>
      </c>
      <c r="C459" s="6" t="s">
        <v>19</v>
      </c>
      <c r="D459" s="6">
        <v>4</v>
      </c>
      <c r="E459" s="7">
        <v>48</v>
      </c>
      <c r="F459" s="7">
        <f t="shared" si="7"/>
        <v>192</v>
      </c>
      <c r="G459" s="8"/>
    </row>
    <row r="460" spans="1:7">
      <c r="A460" s="6">
        <v>459</v>
      </c>
      <c r="B460" s="6" t="s">
        <v>1595</v>
      </c>
      <c r="C460" s="6" t="s">
        <v>19</v>
      </c>
      <c r="D460" s="6">
        <v>1</v>
      </c>
      <c r="E460" s="7">
        <v>2500</v>
      </c>
      <c r="F460" s="7">
        <f t="shared" si="7"/>
        <v>2500</v>
      </c>
      <c r="G460" s="8"/>
    </row>
    <row r="461" spans="1:7">
      <c r="A461" s="6">
        <v>460</v>
      </c>
      <c r="B461" s="6" t="s">
        <v>1606</v>
      </c>
      <c r="C461" s="6" t="s">
        <v>803</v>
      </c>
      <c r="D461" s="6">
        <v>400</v>
      </c>
      <c r="E461" s="18">
        <v>55</v>
      </c>
      <c r="F461" s="18">
        <f t="shared" si="7"/>
        <v>22000</v>
      </c>
      <c r="G461" s="19"/>
    </row>
    <row r="462" spans="1:7">
      <c r="A462" s="6">
        <v>461</v>
      </c>
      <c r="B462" s="6" t="s">
        <v>1629</v>
      </c>
      <c r="C462" s="6" t="s">
        <v>839</v>
      </c>
      <c r="D462" s="6">
        <v>7</v>
      </c>
      <c r="E462" s="7">
        <v>10</v>
      </c>
      <c r="F462" s="7">
        <f t="shared" si="7"/>
        <v>70</v>
      </c>
      <c r="G462" s="8"/>
    </row>
    <row r="463" spans="1:7">
      <c r="A463" s="6">
        <v>462</v>
      </c>
      <c r="B463" s="6" t="s">
        <v>1637</v>
      </c>
      <c r="C463" s="6" t="s">
        <v>19</v>
      </c>
      <c r="D463" s="6">
        <v>2</v>
      </c>
      <c r="E463" s="7">
        <v>40</v>
      </c>
      <c r="F463" s="7">
        <f t="shared" si="7"/>
        <v>80</v>
      </c>
      <c r="G463" s="8"/>
    </row>
    <row r="464" spans="1:7">
      <c r="A464" s="6">
        <v>463</v>
      </c>
      <c r="B464" s="6" t="s">
        <v>1641</v>
      </c>
      <c r="C464" s="6" t="s">
        <v>19</v>
      </c>
      <c r="D464" s="6">
        <v>2</v>
      </c>
      <c r="E464" s="7">
        <v>5</v>
      </c>
      <c r="F464" s="7">
        <f t="shared" si="7"/>
        <v>10</v>
      </c>
      <c r="G464" s="8"/>
    </row>
    <row r="465" spans="1:7">
      <c r="A465" s="6">
        <v>465</v>
      </c>
      <c r="B465" s="6" t="s">
        <v>1660</v>
      </c>
      <c r="C465" s="6" t="s">
        <v>19</v>
      </c>
      <c r="D465" s="6">
        <v>1</v>
      </c>
      <c r="E465" s="7">
        <v>48</v>
      </c>
      <c r="F465" s="7">
        <f t="shared" si="7"/>
        <v>48</v>
      </c>
      <c r="G465" s="8"/>
    </row>
    <row r="466" spans="1:7">
      <c r="A466" s="6">
        <v>466</v>
      </c>
      <c r="B466" s="6" t="s">
        <v>1667</v>
      </c>
      <c r="C466" s="6" t="s">
        <v>19</v>
      </c>
      <c r="D466" s="6">
        <v>1</v>
      </c>
      <c r="E466" s="7">
        <v>5</v>
      </c>
      <c r="F466" s="7">
        <f t="shared" si="7"/>
        <v>5</v>
      </c>
      <c r="G466" s="8"/>
    </row>
    <row r="467" spans="1:7">
      <c r="A467" s="6">
        <v>467</v>
      </c>
      <c r="B467" s="6" t="s">
        <v>1701</v>
      </c>
      <c r="C467" s="6" t="s">
        <v>19</v>
      </c>
      <c r="D467" s="6">
        <v>790</v>
      </c>
      <c r="E467" s="7">
        <f>20/50</f>
        <v>0.4</v>
      </c>
      <c r="F467" s="7">
        <f t="shared" si="7"/>
        <v>316</v>
      </c>
      <c r="G467" s="8"/>
    </row>
    <row r="468" spans="1:7">
      <c r="A468" s="6">
        <v>468</v>
      </c>
      <c r="B468" s="6" t="s">
        <v>1709</v>
      </c>
      <c r="C468" s="6" t="s">
        <v>1294</v>
      </c>
      <c r="D468" s="6">
        <v>7</v>
      </c>
      <c r="E468" s="7">
        <v>40</v>
      </c>
      <c r="F468" s="7">
        <f t="shared" si="7"/>
        <v>280</v>
      </c>
      <c r="G468" s="8"/>
    </row>
    <row r="469" spans="1:7">
      <c r="A469" s="6">
        <v>469</v>
      </c>
      <c r="B469" s="6" t="s">
        <v>1717</v>
      </c>
      <c r="C469" s="6" t="s">
        <v>19</v>
      </c>
      <c r="D469" s="6">
        <v>281</v>
      </c>
      <c r="E469" s="20">
        <v>1000</v>
      </c>
      <c r="F469" s="20">
        <f t="shared" si="7"/>
        <v>281000</v>
      </c>
      <c r="G469" s="21"/>
    </row>
    <row r="470" spans="1:7">
      <c r="A470" s="6">
        <v>470</v>
      </c>
      <c r="B470" s="6" t="s">
        <v>1744</v>
      </c>
      <c r="C470" s="6" t="s">
        <v>19</v>
      </c>
      <c r="D470" s="6">
        <v>73</v>
      </c>
      <c r="E470" s="20">
        <v>1509.37</v>
      </c>
      <c r="F470" s="20">
        <f t="shared" si="7"/>
        <v>110184.01</v>
      </c>
      <c r="G470" s="21"/>
    </row>
    <row r="471" spans="1:7">
      <c r="A471" s="6">
        <v>471</v>
      </c>
      <c r="B471" s="6" t="s">
        <v>1758</v>
      </c>
      <c r="C471" s="6" t="s">
        <v>1755</v>
      </c>
      <c r="D471" s="6">
        <v>1</v>
      </c>
      <c r="E471" s="20">
        <f>(3530-35)*2.5</f>
        <v>8737.5</v>
      </c>
      <c r="F471" s="20">
        <f t="shared" si="7"/>
        <v>8737.5</v>
      </c>
      <c r="G471" s="21" t="s">
        <v>2618</v>
      </c>
    </row>
    <row r="472" spans="1:7">
      <c r="A472" s="6">
        <v>472</v>
      </c>
      <c r="B472" s="6" t="s">
        <v>1760</v>
      </c>
      <c r="C472" s="6" t="s">
        <v>1755</v>
      </c>
      <c r="D472" s="6">
        <v>2</v>
      </c>
      <c r="E472" s="20">
        <f>(3553-35)*2.5</f>
        <v>8795</v>
      </c>
      <c r="F472" s="20">
        <f t="shared" si="7"/>
        <v>17590</v>
      </c>
      <c r="G472" s="21" t="s">
        <v>2618</v>
      </c>
    </row>
    <row r="473" spans="1:7">
      <c r="A473" s="6">
        <v>473</v>
      </c>
      <c r="B473" s="6" t="s">
        <v>1764</v>
      </c>
      <c r="C473" s="6" t="s">
        <v>1755</v>
      </c>
      <c r="D473" s="6">
        <v>10</v>
      </c>
      <c r="E473" s="20">
        <f>(3553-35)*2.5</f>
        <v>8795</v>
      </c>
      <c r="F473" s="20">
        <f t="shared" si="7"/>
        <v>87950</v>
      </c>
      <c r="G473" s="21" t="s">
        <v>2618</v>
      </c>
    </row>
    <row r="474" spans="1:7">
      <c r="A474" s="6">
        <v>474</v>
      </c>
      <c r="B474" s="6" t="s">
        <v>1766</v>
      </c>
      <c r="C474" s="6" t="s">
        <v>1755</v>
      </c>
      <c r="D474" s="6">
        <v>10</v>
      </c>
      <c r="E474" s="20">
        <f>(3611-35)*2.5</f>
        <v>8940</v>
      </c>
      <c r="F474" s="20">
        <f t="shared" si="7"/>
        <v>89400</v>
      </c>
      <c r="G474" s="21" t="s">
        <v>2618</v>
      </c>
    </row>
    <row r="475" spans="1:7">
      <c r="A475" s="6">
        <v>475</v>
      </c>
      <c r="B475" s="6" t="s">
        <v>1768</v>
      </c>
      <c r="C475" s="6" t="s">
        <v>19</v>
      </c>
      <c r="D475" s="6">
        <v>23</v>
      </c>
      <c r="E475" s="10">
        <v>33.5</v>
      </c>
      <c r="F475" s="10">
        <f t="shared" si="7"/>
        <v>770.5</v>
      </c>
      <c r="G475" s="11"/>
    </row>
    <row r="476" spans="1:7">
      <c r="A476" s="6">
        <v>476</v>
      </c>
      <c r="B476" s="6" t="s">
        <v>1770</v>
      </c>
      <c r="C476" s="6" t="s">
        <v>19</v>
      </c>
      <c r="D476" s="6">
        <v>30</v>
      </c>
      <c r="E476" s="10">
        <v>33.2</v>
      </c>
      <c r="F476" s="10">
        <f t="shared" si="7"/>
        <v>996</v>
      </c>
      <c r="G476" s="11"/>
    </row>
    <row r="477" spans="1:7">
      <c r="A477" s="6">
        <v>477</v>
      </c>
      <c r="B477" s="6" t="s">
        <v>1772</v>
      </c>
      <c r="C477" s="6" t="s">
        <v>19</v>
      </c>
      <c r="D477" s="6">
        <v>28</v>
      </c>
      <c r="E477" s="10">
        <v>33.2</v>
      </c>
      <c r="F477" s="10">
        <f t="shared" si="7"/>
        <v>929.6</v>
      </c>
      <c r="G477" s="11"/>
    </row>
    <row r="478" spans="1:7">
      <c r="A478" s="6">
        <v>478</v>
      </c>
      <c r="B478" s="6" t="s">
        <v>1774</v>
      </c>
      <c r="C478" s="6" t="s">
        <v>19</v>
      </c>
      <c r="D478" s="6">
        <v>50</v>
      </c>
      <c r="E478" s="10">
        <v>33.5</v>
      </c>
      <c r="F478" s="10">
        <f t="shared" si="7"/>
        <v>1675</v>
      </c>
      <c r="G478" s="11"/>
    </row>
    <row r="479" spans="1:7">
      <c r="A479" s="6">
        <v>479</v>
      </c>
      <c r="B479" s="6" t="s">
        <v>1776</v>
      </c>
      <c r="C479" s="6" t="s">
        <v>19</v>
      </c>
      <c r="D479" s="6">
        <v>101</v>
      </c>
      <c r="E479" s="10">
        <v>33</v>
      </c>
      <c r="F479" s="10">
        <f t="shared" si="7"/>
        <v>3333</v>
      </c>
      <c r="G479" s="11"/>
    </row>
    <row r="480" spans="1:7">
      <c r="A480" s="6">
        <v>480</v>
      </c>
      <c r="B480" s="6" t="s">
        <v>1778</v>
      </c>
      <c r="C480" s="6" t="s">
        <v>19</v>
      </c>
      <c r="D480" s="6">
        <v>28</v>
      </c>
      <c r="E480" s="10">
        <v>55.8</v>
      </c>
      <c r="F480" s="10">
        <f t="shared" si="7"/>
        <v>1562.4</v>
      </c>
      <c r="G480" s="11"/>
    </row>
    <row r="481" spans="1:7">
      <c r="A481" s="6">
        <v>481</v>
      </c>
      <c r="B481" s="6" t="s">
        <v>1780</v>
      </c>
      <c r="C481" s="6" t="s">
        <v>19</v>
      </c>
      <c r="D481" s="6">
        <v>28</v>
      </c>
      <c r="E481" s="10">
        <v>55.8</v>
      </c>
      <c r="F481" s="10">
        <f t="shared" si="7"/>
        <v>1562.4</v>
      </c>
      <c r="G481" s="11"/>
    </row>
    <row r="482" spans="1:7">
      <c r="A482" s="6">
        <v>482</v>
      </c>
      <c r="B482" s="6" t="s">
        <v>1782</v>
      </c>
      <c r="C482" s="6" t="s">
        <v>19</v>
      </c>
      <c r="D482" s="6">
        <v>48</v>
      </c>
      <c r="E482" s="10">
        <v>55.8</v>
      </c>
      <c r="F482" s="10">
        <f t="shared" si="7"/>
        <v>2678.4</v>
      </c>
      <c r="G482" s="11"/>
    </row>
    <row r="483" spans="1:7">
      <c r="A483" s="6">
        <v>483</v>
      </c>
      <c r="B483" s="6" t="s">
        <v>1784</v>
      </c>
      <c r="C483" s="6" t="s">
        <v>19</v>
      </c>
      <c r="D483" s="6">
        <v>7</v>
      </c>
      <c r="E483" s="10">
        <v>18.54</v>
      </c>
      <c r="F483" s="10">
        <f t="shared" si="7"/>
        <v>129.78</v>
      </c>
      <c r="G483" s="11"/>
    </row>
    <row r="484" spans="1:7">
      <c r="A484" s="6">
        <v>484</v>
      </c>
      <c r="B484" s="6" t="s">
        <v>1786</v>
      </c>
      <c r="C484" s="6" t="s">
        <v>19</v>
      </c>
      <c r="D484" s="6">
        <v>9</v>
      </c>
      <c r="E484" s="10">
        <v>19.26</v>
      </c>
      <c r="F484" s="10">
        <f t="shared" si="7"/>
        <v>173.34</v>
      </c>
      <c r="G484" s="11"/>
    </row>
    <row r="485" spans="1:7">
      <c r="A485" s="6">
        <v>485</v>
      </c>
      <c r="B485" s="6" t="s">
        <v>1788</v>
      </c>
      <c r="C485" s="6" t="s">
        <v>19</v>
      </c>
      <c r="D485" s="6">
        <v>49</v>
      </c>
      <c r="E485" s="10">
        <v>19.26</v>
      </c>
      <c r="F485" s="10">
        <f t="shared" si="7"/>
        <v>943.74</v>
      </c>
      <c r="G485" s="11"/>
    </row>
    <row r="486" spans="1:7">
      <c r="A486" s="6">
        <v>486</v>
      </c>
      <c r="B486" s="6" t="s">
        <v>1790</v>
      </c>
      <c r="C486" s="6" t="s">
        <v>19</v>
      </c>
      <c r="D486" s="6">
        <v>41</v>
      </c>
      <c r="E486" s="10">
        <v>21.24</v>
      </c>
      <c r="F486" s="10">
        <f t="shared" si="7"/>
        <v>870.84</v>
      </c>
      <c r="G486" s="11"/>
    </row>
    <row r="487" spans="1:7">
      <c r="A487" s="6">
        <v>487</v>
      </c>
      <c r="B487" s="6" t="s">
        <v>1792</v>
      </c>
      <c r="C487" s="6" t="s">
        <v>19</v>
      </c>
      <c r="D487" s="6">
        <v>45</v>
      </c>
      <c r="E487" s="10">
        <v>27.08</v>
      </c>
      <c r="F487" s="10">
        <f t="shared" si="7"/>
        <v>1218.6</v>
      </c>
      <c r="G487" s="11"/>
    </row>
    <row r="488" spans="1:7">
      <c r="A488" s="6">
        <v>488</v>
      </c>
      <c r="B488" s="6" t="s">
        <v>1794</v>
      </c>
      <c r="C488" s="6" t="s">
        <v>19</v>
      </c>
      <c r="D488" s="6">
        <v>49</v>
      </c>
      <c r="E488" s="10">
        <v>27.56</v>
      </c>
      <c r="F488" s="10">
        <f t="shared" si="7"/>
        <v>1350.44</v>
      </c>
      <c r="G488" s="11"/>
    </row>
    <row r="489" spans="1:7">
      <c r="A489" s="6">
        <v>489</v>
      </c>
      <c r="B489" s="6" t="s">
        <v>1796</v>
      </c>
      <c r="C489" s="6" t="s">
        <v>19</v>
      </c>
      <c r="D489" s="6">
        <v>187</v>
      </c>
      <c r="E489" s="10">
        <v>27.56</v>
      </c>
      <c r="F489" s="10">
        <f t="shared" si="7"/>
        <v>5153.72</v>
      </c>
      <c r="G489" s="11"/>
    </row>
    <row r="490" spans="1:7">
      <c r="A490" s="6">
        <v>490</v>
      </c>
      <c r="B490" s="6" t="s">
        <v>1798</v>
      </c>
      <c r="C490" s="6" t="s">
        <v>19</v>
      </c>
      <c r="D490" s="6">
        <v>116</v>
      </c>
      <c r="E490" s="10">
        <v>35.06</v>
      </c>
      <c r="F490" s="10">
        <f t="shared" si="7"/>
        <v>4066.96</v>
      </c>
      <c r="G490" s="11"/>
    </row>
    <row r="491" spans="1:7">
      <c r="A491" s="6">
        <v>491</v>
      </c>
      <c r="B491" s="6" t="s">
        <v>1800</v>
      </c>
      <c r="C491" s="6" t="s">
        <v>19</v>
      </c>
      <c r="D491" s="6">
        <v>37</v>
      </c>
      <c r="E491" s="10">
        <v>35.06</v>
      </c>
      <c r="F491" s="10">
        <f t="shared" si="7"/>
        <v>1297.22</v>
      </c>
      <c r="G491" s="11"/>
    </row>
    <row r="492" spans="1:7">
      <c r="A492" s="6">
        <v>492</v>
      </c>
      <c r="B492" s="6" t="s">
        <v>1802</v>
      </c>
      <c r="C492" s="6" t="s">
        <v>19</v>
      </c>
      <c r="D492" s="6">
        <v>37</v>
      </c>
      <c r="E492" s="10">
        <v>31.62</v>
      </c>
      <c r="F492" s="10">
        <f t="shared" si="7"/>
        <v>1169.94</v>
      </c>
      <c r="G492" s="11"/>
    </row>
    <row r="493" spans="1:7">
      <c r="A493" s="6">
        <v>493</v>
      </c>
      <c r="B493" s="6" t="s">
        <v>1804</v>
      </c>
      <c r="C493" s="6" t="s">
        <v>19</v>
      </c>
      <c r="D493" s="6">
        <v>74</v>
      </c>
      <c r="E493" s="10">
        <v>33.35</v>
      </c>
      <c r="F493" s="10">
        <f t="shared" si="7"/>
        <v>2467.9</v>
      </c>
      <c r="G493" s="11"/>
    </row>
    <row r="494" spans="1:7">
      <c r="A494" s="6">
        <v>494</v>
      </c>
      <c r="B494" s="6" t="s">
        <v>1806</v>
      </c>
      <c r="C494" s="6" t="s">
        <v>19</v>
      </c>
      <c r="D494" s="6">
        <v>19</v>
      </c>
      <c r="E494" s="10">
        <v>35.42</v>
      </c>
      <c r="F494" s="10">
        <f t="shared" si="7"/>
        <v>672.98</v>
      </c>
      <c r="G494" s="11"/>
    </row>
    <row r="495" spans="1:7">
      <c r="A495" s="6">
        <v>495</v>
      </c>
      <c r="B495" s="6" t="s">
        <v>1808</v>
      </c>
      <c r="C495" s="6" t="s">
        <v>19</v>
      </c>
      <c r="D495" s="6">
        <v>139</v>
      </c>
      <c r="E495" s="10">
        <v>48.38</v>
      </c>
      <c r="F495" s="10">
        <f t="shared" si="7"/>
        <v>6724.82</v>
      </c>
      <c r="G495" s="11"/>
    </row>
    <row r="496" spans="1:7">
      <c r="A496" s="6">
        <v>496</v>
      </c>
      <c r="B496" s="6" t="s">
        <v>1810</v>
      </c>
      <c r="C496" s="6" t="s">
        <v>19</v>
      </c>
      <c r="D496" s="6">
        <v>34</v>
      </c>
      <c r="E496" s="10">
        <v>25.66</v>
      </c>
      <c r="F496" s="10">
        <f t="shared" si="7"/>
        <v>872.44</v>
      </c>
      <c r="G496" s="11"/>
    </row>
    <row r="497" spans="1:7">
      <c r="A497" s="6">
        <v>497</v>
      </c>
      <c r="B497" s="6" t="s">
        <v>1812</v>
      </c>
      <c r="C497" s="6" t="s">
        <v>19</v>
      </c>
      <c r="D497" s="6">
        <v>42</v>
      </c>
      <c r="E497" s="10">
        <v>30.44</v>
      </c>
      <c r="F497" s="10">
        <f t="shared" si="7"/>
        <v>1278.48</v>
      </c>
      <c r="G497" s="11"/>
    </row>
    <row r="498" spans="1:7">
      <c r="A498" s="6">
        <v>498</v>
      </c>
      <c r="B498" s="6" t="s">
        <v>1814</v>
      </c>
      <c r="C498" s="6" t="s">
        <v>19</v>
      </c>
      <c r="D498" s="6">
        <v>20</v>
      </c>
      <c r="E498" s="10">
        <v>38.52</v>
      </c>
      <c r="F498" s="10">
        <f t="shared" si="7"/>
        <v>770.4</v>
      </c>
      <c r="G498" s="11"/>
    </row>
    <row r="499" spans="1:7">
      <c r="A499" s="6">
        <v>499</v>
      </c>
      <c r="B499" s="6" t="s">
        <v>1820</v>
      </c>
      <c r="C499" s="6" t="s">
        <v>28</v>
      </c>
      <c r="D499" s="6">
        <v>500</v>
      </c>
      <c r="E499" s="20">
        <f>560.95*0.6</f>
        <v>336.57</v>
      </c>
      <c r="F499" s="20">
        <f t="shared" si="7"/>
        <v>168285</v>
      </c>
      <c r="G499" s="21"/>
    </row>
    <row r="500" spans="1:7">
      <c r="A500" s="6">
        <v>500</v>
      </c>
      <c r="B500" s="6" t="s">
        <v>1822</v>
      </c>
      <c r="C500" s="6" t="s">
        <v>28</v>
      </c>
      <c r="D500" s="6">
        <v>126</v>
      </c>
      <c r="E500" s="20">
        <f>713.15*0.6</f>
        <v>427.89</v>
      </c>
      <c r="F500" s="20">
        <f t="shared" si="7"/>
        <v>53914.14</v>
      </c>
      <c r="G500" s="21"/>
    </row>
    <row r="501" spans="1:7">
      <c r="A501" s="6">
        <v>501</v>
      </c>
      <c r="B501" s="6" t="s">
        <v>1846</v>
      </c>
      <c r="C501" s="6" t="s">
        <v>803</v>
      </c>
      <c r="D501" s="6">
        <v>18</v>
      </c>
      <c r="E501" s="7">
        <f>14.8*27</f>
        <v>399.6</v>
      </c>
      <c r="F501" s="7">
        <f t="shared" si="7"/>
        <v>7192.8</v>
      </c>
      <c r="G501" s="8"/>
    </row>
    <row r="502" spans="1:7">
      <c r="A502" s="9">
        <v>502</v>
      </c>
      <c r="B502" s="9" t="s">
        <v>1852</v>
      </c>
      <c r="C502" s="9" t="s">
        <v>19</v>
      </c>
      <c r="D502" s="9">
        <v>0</v>
      </c>
      <c r="E502" s="7">
        <f>88/1200*1490</f>
        <v>109.266666666667</v>
      </c>
      <c r="F502" s="7">
        <f t="shared" si="7"/>
        <v>0</v>
      </c>
      <c r="G502" s="8"/>
    </row>
    <row r="503" spans="1:7">
      <c r="A503" s="9">
        <v>503</v>
      </c>
      <c r="B503" s="9" t="s">
        <v>1854</v>
      </c>
      <c r="C503" s="9" t="s">
        <v>19</v>
      </c>
      <c r="D503" s="9">
        <v>0</v>
      </c>
      <c r="E503" s="7">
        <f>88/1200*1400</f>
        <v>102.666666666667</v>
      </c>
      <c r="F503" s="7">
        <f t="shared" si="7"/>
        <v>0</v>
      </c>
      <c r="G503" s="8"/>
    </row>
    <row r="504" spans="1:7">
      <c r="A504" s="9">
        <v>504</v>
      </c>
      <c r="B504" s="9" t="s">
        <v>1856</v>
      </c>
      <c r="C504" s="9" t="s">
        <v>19</v>
      </c>
      <c r="D504" s="9">
        <v>0</v>
      </c>
      <c r="E504" s="7">
        <f>88/1200*1700</f>
        <v>124.666666666667</v>
      </c>
      <c r="F504" s="7">
        <f t="shared" si="7"/>
        <v>0</v>
      </c>
      <c r="G504" s="8"/>
    </row>
    <row r="505" spans="1:7">
      <c r="A505" s="9">
        <v>505</v>
      </c>
      <c r="B505" s="9" t="s">
        <v>1860</v>
      </c>
      <c r="C505" s="9" t="s">
        <v>19</v>
      </c>
      <c r="D505" s="9">
        <v>0</v>
      </c>
      <c r="E505" s="7">
        <v>48</v>
      </c>
      <c r="F505" s="7">
        <f t="shared" si="7"/>
        <v>0</v>
      </c>
      <c r="G505" s="8"/>
    </row>
    <row r="506" spans="1:7">
      <c r="A506" s="6">
        <v>506</v>
      </c>
      <c r="B506" s="6" t="s">
        <v>1868</v>
      </c>
      <c r="C506" s="6" t="s">
        <v>19</v>
      </c>
      <c r="D506" s="6">
        <v>39</v>
      </c>
      <c r="E506" s="7">
        <v>10</v>
      </c>
      <c r="F506" s="7">
        <f t="shared" si="7"/>
        <v>390</v>
      </c>
      <c r="G506" s="8"/>
    </row>
    <row r="507" spans="1:7">
      <c r="A507" s="6">
        <v>507</v>
      </c>
      <c r="B507" s="6" t="s">
        <v>1876</v>
      </c>
      <c r="C507" s="6" t="s">
        <v>19</v>
      </c>
      <c r="D507" s="6">
        <v>12</v>
      </c>
      <c r="E507" s="7">
        <v>26</v>
      </c>
      <c r="F507" s="7">
        <f t="shared" si="7"/>
        <v>312</v>
      </c>
      <c r="G507" s="8"/>
    </row>
    <row r="508" spans="1:7">
      <c r="A508" s="6">
        <v>508</v>
      </c>
      <c r="B508" s="6" t="s">
        <v>1882</v>
      </c>
      <c r="C508" s="6" t="s">
        <v>65</v>
      </c>
      <c r="D508" s="6">
        <v>34</v>
      </c>
      <c r="E508" s="12">
        <v>264.5</v>
      </c>
      <c r="F508" s="12">
        <f t="shared" si="7"/>
        <v>8993</v>
      </c>
      <c r="G508" s="13" t="s">
        <v>2619</v>
      </c>
    </row>
    <row r="509" spans="1:7">
      <c r="A509" s="6">
        <v>509</v>
      </c>
      <c r="B509" s="6" t="s">
        <v>1885</v>
      </c>
      <c r="C509" s="6" t="s">
        <v>65</v>
      </c>
      <c r="D509" s="6">
        <v>54</v>
      </c>
      <c r="E509" s="12">
        <v>264.5</v>
      </c>
      <c r="F509" s="12">
        <f t="shared" si="7"/>
        <v>14283</v>
      </c>
      <c r="G509" s="13" t="s">
        <v>2619</v>
      </c>
    </row>
    <row r="510" spans="1:7">
      <c r="A510" s="6">
        <v>510</v>
      </c>
      <c r="B510" s="6" t="s">
        <v>1887</v>
      </c>
      <c r="C510" s="6" t="s">
        <v>65</v>
      </c>
      <c r="D510" s="6">
        <v>53</v>
      </c>
      <c r="E510" s="12">
        <v>264.5</v>
      </c>
      <c r="F510" s="12">
        <f t="shared" si="7"/>
        <v>14018.5</v>
      </c>
      <c r="G510" s="13" t="s">
        <v>2619</v>
      </c>
    </row>
    <row r="511" spans="1:7">
      <c r="A511" s="6">
        <v>511</v>
      </c>
      <c r="B511" s="6" t="s">
        <v>1889</v>
      </c>
      <c r="C511" s="6" t="s">
        <v>65</v>
      </c>
      <c r="D511" s="6">
        <v>31</v>
      </c>
      <c r="E511" s="12">
        <v>264.5</v>
      </c>
      <c r="F511" s="12">
        <f t="shared" si="7"/>
        <v>8199.5</v>
      </c>
      <c r="G511" s="13" t="s">
        <v>2619</v>
      </c>
    </row>
    <row r="512" spans="1:7">
      <c r="A512" s="6">
        <v>512</v>
      </c>
      <c r="B512" s="6" t="s">
        <v>1891</v>
      </c>
      <c r="C512" s="6" t="s">
        <v>65</v>
      </c>
      <c r="D512" s="6">
        <v>63</v>
      </c>
      <c r="E512" s="12">
        <v>264.5</v>
      </c>
      <c r="F512" s="12">
        <f t="shared" si="7"/>
        <v>16663.5</v>
      </c>
      <c r="G512" s="13" t="s">
        <v>2619</v>
      </c>
    </row>
    <row r="513" spans="1:7">
      <c r="A513" s="6">
        <v>513</v>
      </c>
      <c r="B513" s="6" t="s">
        <v>1893</v>
      </c>
      <c r="C513" s="6" t="s">
        <v>65</v>
      </c>
      <c r="D513" s="6">
        <v>225</v>
      </c>
      <c r="E513" s="12">
        <v>264.5</v>
      </c>
      <c r="F513" s="12">
        <f t="shared" si="7"/>
        <v>59512.5</v>
      </c>
      <c r="G513" s="13" t="s">
        <v>2619</v>
      </c>
    </row>
    <row r="514" spans="1:7">
      <c r="A514" s="9">
        <v>514</v>
      </c>
      <c r="B514" s="9" t="s">
        <v>1899</v>
      </c>
      <c r="C514" s="9" t="s">
        <v>1294</v>
      </c>
      <c r="D514" s="9">
        <v>158</v>
      </c>
      <c r="E514" s="10">
        <f>20/1000*550</f>
        <v>11</v>
      </c>
      <c r="F514" s="10">
        <f t="shared" ref="F514:F577" si="8">D514*E514</f>
        <v>1738</v>
      </c>
      <c r="G514" s="11"/>
    </row>
    <row r="515" spans="1:7">
      <c r="A515" s="6">
        <v>515</v>
      </c>
      <c r="B515" s="6" t="s">
        <v>1905</v>
      </c>
      <c r="C515" s="6" t="s">
        <v>839</v>
      </c>
      <c r="D515" s="6">
        <v>1</v>
      </c>
      <c r="E515" s="12">
        <f t="shared" ref="E515:E517" si="9">(3773-35)*2</f>
        <v>7476</v>
      </c>
      <c r="F515" s="12">
        <f t="shared" si="8"/>
        <v>7476</v>
      </c>
      <c r="G515" s="13" t="s">
        <v>2620</v>
      </c>
    </row>
    <row r="516" spans="1:7">
      <c r="A516" s="6">
        <v>516</v>
      </c>
      <c r="B516" s="6" t="s">
        <v>1907</v>
      </c>
      <c r="C516" s="6" t="s">
        <v>839</v>
      </c>
      <c r="D516" s="6">
        <v>2</v>
      </c>
      <c r="E516" s="12">
        <f t="shared" si="9"/>
        <v>7476</v>
      </c>
      <c r="F516" s="12">
        <f t="shared" si="8"/>
        <v>14952</v>
      </c>
      <c r="G516" s="13" t="s">
        <v>2620</v>
      </c>
    </row>
    <row r="517" spans="1:7">
      <c r="A517" s="6">
        <v>517</v>
      </c>
      <c r="B517" s="6" t="s">
        <v>1909</v>
      </c>
      <c r="C517" s="6" t="s">
        <v>839</v>
      </c>
      <c r="D517" s="6">
        <v>5</v>
      </c>
      <c r="E517" s="12">
        <f t="shared" si="9"/>
        <v>7476</v>
      </c>
      <c r="F517" s="12">
        <f t="shared" si="8"/>
        <v>37380</v>
      </c>
      <c r="G517" s="13" t="s">
        <v>2620</v>
      </c>
    </row>
    <row r="518" spans="1:7">
      <c r="A518" s="6">
        <v>518</v>
      </c>
      <c r="B518" s="6" t="s">
        <v>1951</v>
      </c>
      <c r="C518" s="6" t="s">
        <v>19</v>
      </c>
      <c r="D518" s="6">
        <v>12</v>
      </c>
      <c r="E518" s="7">
        <v>50</v>
      </c>
      <c r="F518" s="7">
        <f t="shared" si="8"/>
        <v>600</v>
      </c>
      <c r="G518" s="8"/>
    </row>
    <row r="519" spans="1:7">
      <c r="A519" s="6">
        <v>519</v>
      </c>
      <c r="B519" s="6" t="s">
        <v>1988</v>
      </c>
      <c r="C519" s="6" t="s">
        <v>19</v>
      </c>
      <c r="D519" s="6">
        <v>7</v>
      </c>
      <c r="E519" s="7">
        <v>470</v>
      </c>
      <c r="F519" s="7">
        <f t="shared" si="8"/>
        <v>3290</v>
      </c>
      <c r="G519" s="8"/>
    </row>
    <row r="520" spans="1:7">
      <c r="A520" s="6">
        <v>520</v>
      </c>
      <c r="B520" s="6" t="s">
        <v>1992</v>
      </c>
      <c r="C520" s="6" t="s">
        <v>19</v>
      </c>
      <c r="D520" s="6">
        <v>18</v>
      </c>
      <c r="E520" s="7">
        <v>350</v>
      </c>
      <c r="F520" s="7">
        <f t="shared" si="8"/>
        <v>6300</v>
      </c>
      <c r="G520" s="8"/>
    </row>
    <row r="521" spans="1:7">
      <c r="A521" s="6">
        <v>521</v>
      </c>
      <c r="B521" s="6" t="s">
        <v>2005</v>
      </c>
      <c r="C521" s="6" t="s">
        <v>1658</v>
      </c>
      <c r="D521" s="6">
        <v>2</v>
      </c>
      <c r="E521" s="12">
        <f t="shared" ref="E521:E524" si="10">3530-35</f>
        <v>3495</v>
      </c>
      <c r="F521" s="12">
        <f t="shared" si="8"/>
        <v>6990</v>
      </c>
      <c r="G521" s="13"/>
    </row>
    <row r="522" spans="1:7">
      <c r="A522" s="6">
        <v>522</v>
      </c>
      <c r="B522" s="6" t="s">
        <v>2008</v>
      </c>
      <c r="C522" s="6" t="s">
        <v>1658</v>
      </c>
      <c r="D522" s="6">
        <v>15</v>
      </c>
      <c r="E522" s="12">
        <f t="shared" si="10"/>
        <v>3495</v>
      </c>
      <c r="F522" s="12">
        <f t="shared" si="8"/>
        <v>52425</v>
      </c>
      <c r="G522" s="13"/>
    </row>
    <row r="523" spans="1:7">
      <c r="A523" s="6">
        <v>523</v>
      </c>
      <c r="B523" s="6" t="s">
        <v>2010</v>
      </c>
      <c r="C523" s="6" t="s">
        <v>1658</v>
      </c>
      <c r="D523" s="6">
        <v>45</v>
      </c>
      <c r="E523" s="12">
        <f t="shared" si="10"/>
        <v>3495</v>
      </c>
      <c r="F523" s="12">
        <f t="shared" si="8"/>
        <v>157275</v>
      </c>
      <c r="G523" s="13"/>
    </row>
    <row r="524" spans="1:7">
      <c r="A524" s="6">
        <v>524</v>
      </c>
      <c r="B524" s="6" t="s">
        <v>2012</v>
      </c>
      <c r="C524" s="6" t="s">
        <v>1658</v>
      </c>
      <c r="D524" s="6">
        <v>65</v>
      </c>
      <c r="E524" s="12">
        <f t="shared" si="10"/>
        <v>3495</v>
      </c>
      <c r="F524" s="12">
        <f t="shared" si="8"/>
        <v>227175</v>
      </c>
      <c r="G524" s="13"/>
    </row>
    <row r="525" spans="1:7">
      <c r="A525" s="6">
        <v>525</v>
      </c>
      <c r="B525" s="6" t="s">
        <v>2014</v>
      </c>
      <c r="C525" s="6" t="s">
        <v>1658</v>
      </c>
      <c r="D525" s="6">
        <v>55</v>
      </c>
      <c r="E525" s="12">
        <f>3553-35</f>
        <v>3518</v>
      </c>
      <c r="F525" s="12">
        <f t="shared" si="8"/>
        <v>193490</v>
      </c>
      <c r="G525" s="13"/>
    </row>
    <row r="526" spans="1:7">
      <c r="A526" s="6">
        <v>526</v>
      </c>
      <c r="B526" s="6" t="s">
        <v>2016</v>
      </c>
      <c r="C526" s="6" t="s">
        <v>1658</v>
      </c>
      <c r="D526" s="6">
        <v>45</v>
      </c>
      <c r="E526" s="12">
        <f>3611-35</f>
        <v>3576</v>
      </c>
      <c r="F526" s="12">
        <f t="shared" si="8"/>
        <v>160920</v>
      </c>
      <c r="G526" s="13"/>
    </row>
    <row r="527" spans="1:7">
      <c r="A527" s="6">
        <v>527</v>
      </c>
      <c r="B527" s="6" t="s">
        <v>2018</v>
      </c>
      <c r="C527" s="6" t="s">
        <v>1658</v>
      </c>
      <c r="D527" s="6">
        <v>10</v>
      </c>
      <c r="E527" s="12">
        <f>3611-35</f>
        <v>3576</v>
      </c>
      <c r="F527" s="12">
        <f t="shared" si="8"/>
        <v>35760</v>
      </c>
      <c r="G527" s="13"/>
    </row>
    <row r="528" spans="1:7">
      <c r="A528" s="6">
        <v>528</v>
      </c>
      <c r="B528" s="6" t="s">
        <v>2036</v>
      </c>
      <c r="C528" s="6" t="s">
        <v>19</v>
      </c>
      <c r="D528" s="6">
        <v>3</v>
      </c>
      <c r="E528" s="7">
        <v>20</v>
      </c>
      <c r="F528" s="7">
        <f t="shared" si="8"/>
        <v>60</v>
      </c>
      <c r="G528" s="8"/>
    </row>
    <row r="529" spans="1:7">
      <c r="A529" s="6">
        <v>529</v>
      </c>
      <c r="B529" s="6" t="s">
        <v>2038</v>
      </c>
      <c r="C529" s="6" t="s">
        <v>19</v>
      </c>
      <c r="D529" s="6">
        <v>2</v>
      </c>
      <c r="E529" s="7">
        <v>60</v>
      </c>
      <c r="F529" s="7">
        <f t="shared" si="8"/>
        <v>120</v>
      </c>
      <c r="G529" s="8"/>
    </row>
    <row r="530" spans="1:7">
      <c r="A530" s="6">
        <v>530</v>
      </c>
      <c r="B530" s="6" t="s">
        <v>2040</v>
      </c>
      <c r="C530" s="6" t="s">
        <v>19</v>
      </c>
      <c r="D530" s="6">
        <v>4</v>
      </c>
      <c r="E530" s="7">
        <v>15</v>
      </c>
      <c r="F530" s="7">
        <f t="shared" si="8"/>
        <v>60</v>
      </c>
      <c r="G530" s="8"/>
    </row>
    <row r="531" spans="1:7">
      <c r="A531" s="6">
        <v>531</v>
      </c>
      <c r="B531" s="6" t="s">
        <v>2046</v>
      </c>
      <c r="C531" s="6" t="s">
        <v>19</v>
      </c>
      <c r="D531" s="6">
        <v>95</v>
      </c>
      <c r="E531" s="7">
        <v>18</v>
      </c>
      <c r="F531" s="7">
        <f t="shared" si="8"/>
        <v>1710</v>
      </c>
      <c r="G531" s="8"/>
    </row>
    <row r="532" spans="1:7">
      <c r="A532" s="6">
        <v>532</v>
      </c>
      <c r="B532" s="6" t="s">
        <v>2048</v>
      </c>
      <c r="C532" s="6" t="s">
        <v>19</v>
      </c>
      <c r="D532" s="6">
        <v>130</v>
      </c>
      <c r="E532" s="7">
        <v>18</v>
      </c>
      <c r="F532" s="7">
        <f t="shared" si="8"/>
        <v>2340</v>
      </c>
      <c r="G532" s="8"/>
    </row>
    <row r="533" spans="1:7">
      <c r="A533" s="6">
        <v>533</v>
      </c>
      <c r="B533" s="6" t="s">
        <v>2050</v>
      </c>
      <c r="C533" s="6" t="s">
        <v>19</v>
      </c>
      <c r="D533" s="6">
        <v>79</v>
      </c>
      <c r="E533" s="7">
        <v>18</v>
      </c>
      <c r="F533" s="7">
        <f t="shared" si="8"/>
        <v>1422</v>
      </c>
      <c r="G533" s="8"/>
    </row>
    <row r="534" spans="1:7">
      <c r="A534" s="6">
        <v>534</v>
      </c>
      <c r="B534" s="6" t="s">
        <v>2086</v>
      </c>
      <c r="C534" s="6" t="s">
        <v>19</v>
      </c>
      <c r="D534" s="6">
        <v>2</v>
      </c>
      <c r="E534" s="7">
        <v>15</v>
      </c>
      <c r="F534" s="7">
        <f t="shared" si="8"/>
        <v>30</v>
      </c>
      <c r="G534" s="8"/>
    </row>
    <row r="535" spans="1:7">
      <c r="A535" s="6">
        <v>535</v>
      </c>
      <c r="B535" s="6" t="s">
        <v>2090</v>
      </c>
      <c r="C535" s="6" t="s">
        <v>19</v>
      </c>
      <c r="D535" s="6">
        <v>11</v>
      </c>
      <c r="E535" s="7">
        <v>39</v>
      </c>
      <c r="F535" s="7">
        <f t="shared" si="8"/>
        <v>429</v>
      </c>
      <c r="G535" s="8"/>
    </row>
    <row r="536" spans="1:7">
      <c r="A536" s="6">
        <v>537</v>
      </c>
      <c r="B536" s="6" t="s">
        <v>2106</v>
      </c>
      <c r="C536" s="6" t="s">
        <v>19</v>
      </c>
      <c r="D536" s="6">
        <v>180</v>
      </c>
      <c r="E536" s="7">
        <v>1.2</v>
      </c>
      <c r="F536" s="7">
        <f t="shared" si="8"/>
        <v>216</v>
      </c>
      <c r="G536" s="8"/>
    </row>
    <row r="537" spans="1:7">
      <c r="A537" s="6">
        <v>538</v>
      </c>
      <c r="B537" s="6" t="s">
        <v>2108</v>
      </c>
      <c r="C537" s="6" t="s">
        <v>19</v>
      </c>
      <c r="D537" s="6">
        <v>153</v>
      </c>
      <c r="E537" s="7">
        <v>30</v>
      </c>
      <c r="F537" s="7">
        <f t="shared" si="8"/>
        <v>4590</v>
      </c>
      <c r="G537" s="8"/>
    </row>
    <row r="538" spans="1:7">
      <c r="A538" s="6">
        <v>539</v>
      </c>
      <c r="B538" s="6" t="s">
        <v>2110</v>
      </c>
      <c r="C538" s="6" t="s">
        <v>19</v>
      </c>
      <c r="D538" s="6">
        <v>26</v>
      </c>
      <c r="E538" s="7">
        <v>545.32</v>
      </c>
      <c r="F538" s="7">
        <f t="shared" si="8"/>
        <v>14178.32</v>
      </c>
      <c r="G538" s="8"/>
    </row>
    <row r="539" spans="1:7">
      <c r="A539" s="6">
        <v>548</v>
      </c>
      <c r="B539" s="6" t="s">
        <v>2132</v>
      </c>
      <c r="C539" s="6" t="s">
        <v>28</v>
      </c>
      <c r="D539" s="6">
        <v>212</v>
      </c>
      <c r="E539" s="12">
        <v>20</v>
      </c>
      <c r="F539" s="12">
        <f t="shared" si="8"/>
        <v>4240</v>
      </c>
      <c r="G539" s="13"/>
    </row>
    <row r="540" spans="1:7">
      <c r="A540" s="6">
        <v>549</v>
      </c>
      <c r="B540" s="6" t="s">
        <v>2136</v>
      </c>
      <c r="C540" s="6" t="s">
        <v>28</v>
      </c>
      <c r="D540" s="6">
        <v>167</v>
      </c>
      <c r="E540" s="12">
        <v>40</v>
      </c>
      <c r="F540" s="12">
        <f t="shared" si="8"/>
        <v>6680</v>
      </c>
      <c r="G540" s="13"/>
    </row>
    <row r="541" spans="1:7">
      <c r="A541" s="6">
        <v>550</v>
      </c>
      <c r="B541" s="6" t="s">
        <v>2140</v>
      </c>
      <c r="C541" s="6" t="s">
        <v>28</v>
      </c>
      <c r="D541" s="6">
        <v>55</v>
      </c>
      <c r="E541" s="12">
        <v>34.4</v>
      </c>
      <c r="F541" s="12">
        <f t="shared" si="8"/>
        <v>1892</v>
      </c>
      <c r="G541" s="13"/>
    </row>
    <row r="542" spans="1:7">
      <c r="A542" s="6">
        <v>551</v>
      </c>
      <c r="B542" s="6" t="s">
        <v>2148</v>
      </c>
      <c r="C542" s="6" t="s">
        <v>28</v>
      </c>
      <c r="D542" s="6">
        <v>25</v>
      </c>
      <c r="E542" s="12">
        <v>186.3</v>
      </c>
      <c r="F542" s="12">
        <f t="shared" si="8"/>
        <v>4657.5</v>
      </c>
      <c r="G542" s="13"/>
    </row>
    <row r="543" spans="1:7">
      <c r="A543" s="6">
        <v>552</v>
      </c>
      <c r="B543" s="6" t="s">
        <v>2150</v>
      </c>
      <c r="C543" s="6" t="s">
        <v>28</v>
      </c>
      <c r="D543" s="6">
        <v>48</v>
      </c>
      <c r="E543" s="12">
        <v>389.94</v>
      </c>
      <c r="F543" s="12">
        <f t="shared" si="8"/>
        <v>18717.12</v>
      </c>
      <c r="G543" s="13"/>
    </row>
    <row r="544" spans="1:7">
      <c r="A544" s="6">
        <v>553</v>
      </c>
      <c r="B544" s="6" t="s">
        <v>2154</v>
      </c>
      <c r="C544" s="6" t="s">
        <v>28</v>
      </c>
      <c r="D544" s="6">
        <v>64</v>
      </c>
      <c r="E544" s="12">
        <v>235.69</v>
      </c>
      <c r="F544" s="12">
        <f t="shared" si="8"/>
        <v>15084.16</v>
      </c>
      <c r="G544" s="13"/>
    </row>
    <row r="545" spans="1:7">
      <c r="A545" s="6">
        <v>554</v>
      </c>
      <c r="B545" s="6" t="s">
        <v>2168</v>
      </c>
      <c r="C545" s="6" t="s">
        <v>28</v>
      </c>
      <c r="D545" s="6">
        <v>10</v>
      </c>
      <c r="E545" s="12">
        <v>287.34</v>
      </c>
      <c r="F545" s="12">
        <f t="shared" si="8"/>
        <v>2873.4</v>
      </c>
      <c r="G545" s="13"/>
    </row>
    <row r="546" spans="1:7">
      <c r="A546" s="9">
        <v>556</v>
      </c>
      <c r="B546" s="9" t="s">
        <v>2208</v>
      </c>
      <c r="C546" s="9" t="s">
        <v>19</v>
      </c>
      <c r="D546" s="9">
        <v>0</v>
      </c>
      <c r="E546" s="7">
        <f>11*0.9</f>
        <v>9.9</v>
      </c>
      <c r="F546" s="7">
        <f t="shared" si="8"/>
        <v>0</v>
      </c>
      <c r="G546" s="8"/>
    </row>
    <row r="547" spans="1:7">
      <c r="A547" s="6">
        <v>557</v>
      </c>
      <c r="B547" s="6" t="s">
        <v>2244</v>
      </c>
      <c r="C547" s="6" t="s">
        <v>12</v>
      </c>
      <c r="D547" s="6">
        <v>37</v>
      </c>
      <c r="E547" s="7">
        <v>59.27</v>
      </c>
      <c r="F547" s="7">
        <f t="shared" si="8"/>
        <v>2192.99</v>
      </c>
      <c r="G547" s="8"/>
    </row>
    <row r="548" spans="1:7">
      <c r="A548" s="6">
        <v>558</v>
      </c>
      <c r="B548" s="6" t="s">
        <v>2246</v>
      </c>
      <c r="C548" s="6" t="s">
        <v>12</v>
      </c>
      <c r="D548" s="6">
        <v>13</v>
      </c>
      <c r="E548" s="7">
        <v>65</v>
      </c>
      <c r="F548" s="7">
        <f t="shared" si="8"/>
        <v>845</v>
      </c>
      <c r="G548" s="8"/>
    </row>
    <row r="549" spans="1:7">
      <c r="A549" s="6">
        <v>559</v>
      </c>
      <c r="B549" s="6" t="s">
        <v>2248</v>
      </c>
      <c r="C549" s="6" t="s">
        <v>12</v>
      </c>
      <c r="D549" s="6">
        <v>15</v>
      </c>
      <c r="E549" s="7">
        <v>80</v>
      </c>
      <c r="F549" s="7">
        <f t="shared" si="8"/>
        <v>1200</v>
      </c>
      <c r="G549" s="8"/>
    </row>
    <row r="550" spans="1:7">
      <c r="A550" s="6">
        <v>560</v>
      </c>
      <c r="B550" s="6" t="s">
        <v>2250</v>
      </c>
      <c r="C550" s="6" t="s">
        <v>12</v>
      </c>
      <c r="D550" s="6">
        <v>52</v>
      </c>
      <c r="E550" s="7">
        <v>87.45</v>
      </c>
      <c r="F550" s="7">
        <f t="shared" si="8"/>
        <v>4547.4</v>
      </c>
      <c r="G550" s="8"/>
    </row>
    <row r="551" spans="1:7">
      <c r="A551" s="6">
        <v>561</v>
      </c>
      <c r="B551" s="6" t="s">
        <v>2252</v>
      </c>
      <c r="C551" s="6" t="s">
        <v>12</v>
      </c>
      <c r="D551" s="6">
        <v>8</v>
      </c>
      <c r="E551" s="7">
        <v>8</v>
      </c>
      <c r="F551" s="7">
        <f t="shared" si="8"/>
        <v>64</v>
      </c>
      <c r="G551" s="8"/>
    </row>
    <row r="552" spans="1:7">
      <c r="A552" s="6">
        <v>562</v>
      </c>
      <c r="B552" s="6" t="s">
        <v>2254</v>
      </c>
      <c r="C552" s="6" t="s">
        <v>12</v>
      </c>
      <c r="D552" s="6">
        <v>64</v>
      </c>
      <c r="E552" s="7">
        <v>155.76</v>
      </c>
      <c r="F552" s="7">
        <f t="shared" si="8"/>
        <v>9968.64</v>
      </c>
      <c r="G552" s="8"/>
    </row>
    <row r="553" spans="1:7">
      <c r="A553" s="6">
        <v>563</v>
      </c>
      <c r="B553" s="6" t="s">
        <v>2256</v>
      </c>
      <c r="C553" s="6" t="s">
        <v>12</v>
      </c>
      <c r="D553" s="6">
        <v>19</v>
      </c>
      <c r="E553" s="7">
        <v>10</v>
      </c>
      <c r="F553" s="7">
        <f t="shared" si="8"/>
        <v>190</v>
      </c>
      <c r="G553" s="8"/>
    </row>
    <row r="554" spans="1:7">
      <c r="A554" s="6">
        <v>564</v>
      </c>
      <c r="B554" s="6" t="s">
        <v>2258</v>
      </c>
      <c r="C554" s="6" t="s">
        <v>12</v>
      </c>
      <c r="D554" s="6">
        <v>5</v>
      </c>
      <c r="E554" s="7">
        <v>269.19</v>
      </c>
      <c r="F554" s="7">
        <f t="shared" si="8"/>
        <v>1345.95</v>
      </c>
      <c r="G554" s="8"/>
    </row>
    <row r="555" spans="1:7">
      <c r="A555" s="6">
        <v>565</v>
      </c>
      <c r="B555" s="6" t="s">
        <v>2260</v>
      </c>
      <c r="C555" s="6" t="s">
        <v>12</v>
      </c>
      <c r="D555" s="6">
        <v>7</v>
      </c>
      <c r="E555" s="7">
        <v>257.76</v>
      </c>
      <c r="F555" s="7">
        <f t="shared" si="8"/>
        <v>1804.32</v>
      </c>
      <c r="G555" s="8"/>
    </row>
    <row r="556" spans="1:7">
      <c r="A556" s="6">
        <v>566</v>
      </c>
      <c r="B556" s="6" t="s">
        <v>2262</v>
      </c>
      <c r="C556" s="6" t="s">
        <v>12</v>
      </c>
      <c r="D556" s="6">
        <v>6</v>
      </c>
      <c r="E556" s="7">
        <v>11.35</v>
      </c>
      <c r="F556" s="7">
        <f t="shared" si="8"/>
        <v>68.1</v>
      </c>
      <c r="G556" s="8"/>
    </row>
    <row r="557" spans="1:7">
      <c r="A557" s="6">
        <v>567</v>
      </c>
      <c r="B557" s="6" t="s">
        <v>2264</v>
      </c>
      <c r="C557" s="6" t="s">
        <v>12</v>
      </c>
      <c r="D557" s="6">
        <v>47</v>
      </c>
      <c r="E557" s="7">
        <v>27.3</v>
      </c>
      <c r="F557" s="7">
        <f t="shared" si="8"/>
        <v>1283.1</v>
      </c>
      <c r="G557" s="8"/>
    </row>
    <row r="558" spans="1:7">
      <c r="A558" s="6">
        <v>568</v>
      </c>
      <c r="B558" s="6" t="s">
        <v>2292</v>
      </c>
      <c r="C558" s="6" t="s">
        <v>65</v>
      </c>
      <c r="D558" s="6">
        <v>19</v>
      </c>
      <c r="E558" s="7">
        <v>20</v>
      </c>
      <c r="F558" s="7">
        <f t="shared" si="8"/>
        <v>380</v>
      </c>
      <c r="G558" s="8"/>
    </row>
    <row r="559" spans="1:7">
      <c r="A559" s="6">
        <v>569</v>
      </c>
      <c r="B559" s="6" t="s">
        <v>2302</v>
      </c>
      <c r="C559" s="6" t="s">
        <v>19</v>
      </c>
      <c r="D559" s="6">
        <v>24</v>
      </c>
      <c r="E559" s="7">
        <v>57.32</v>
      </c>
      <c r="F559" s="7">
        <f t="shared" si="8"/>
        <v>1375.68</v>
      </c>
      <c r="G559" s="8"/>
    </row>
    <row r="560" spans="1:7">
      <c r="A560" s="6">
        <v>570</v>
      </c>
      <c r="B560" s="6" t="s">
        <v>2304</v>
      </c>
      <c r="C560" s="6" t="s">
        <v>19</v>
      </c>
      <c r="D560" s="6">
        <v>3</v>
      </c>
      <c r="E560" s="7">
        <v>73.22</v>
      </c>
      <c r="F560" s="7">
        <f t="shared" si="8"/>
        <v>219.66</v>
      </c>
      <c r="G560" s="8"/>
    </row>
    <row r="561" spans="1:7">
      <c r="A561" s="6">
        <v>571</v>
      </c>
      <c r="B561" s="6" t="s">
        <v>2306</v>
      </c>
      <c r="C561" s="6" t="s">
        <v>19</v>
      </c>
      <c r="D561" s="6">
        <v>26</v>
      </c>
      <c r="E561" s="7">
        <v>27.31</v>
      </c>
      <c r="F561" s="7">
        <f t="shared" si="8"/>
        <v>710.06</v>
      </c>
      <c r="G561" s="8"/>
    </row>
    <row r="562" spans="1:7">
      <c r="A562" s="6">
        <v>572</v>
      </c>
      <c r="B562" s="6" t="s">
        <v>2308</v>
      </c>
      <c r="C562" s="6" t="s">
        <v>19</v>
      </c>
      <c r="D562" s="6">
        <v>57</v>
      </c>
      <c r="E562" s="7">
        <v>48.2</v>
      </c>
      <c r="F562" s="7">
        <f t="shared" si="8"/>
        <v>2747.4</v>
      </c>
      <c r="G562" s="8"/>
    </row>
    <row r="563" spans="1:7">
      <c r="A563" s="6">
        <v>573</v>
      </c>
      <c r="B563" s="6" t="s">
        <v>2310</v>
      </c>
      <c r="C563" s="6" t="s">
        <v>19</v>
      </c>
      <c r="D563" s="6">
        <v>2</v>
      </c>
      <c r="E563" s="7">
        <v>15.6</v>
      </c>
      <c r="F563" s="7">
        <f t="shared" si="8"/>
        <v>31.2</v>
      </c>
      <c r="G563" s="8"/>
    </row>
    <row r="564" spans="1:7">
      <c r="A564" s="6">
        <v>574</v>
      </c>
      <c r="B564" s="6" t="s">
        <v>2312</v>
      </c>
      <c r="C564" s="6" t="s">
        <v>19</v>
      </c>
      <c r="D564" s="6">
        <v>13</v>
      </c>
      <c r="E564" s="7">
        <v>19.73</v>
      </c>
      <c r="F564" s="7">
        <f t="shared" si="8"/>
        <v>256.49</v>
      </c>
      <c r="G564" s="8"/>
    </row>
    <row r="565" spans="1:7">
      <c r="A565" s="6">
        <v>575</v>
      </c>
      <c r="B565" s="6" t="s">
        <v>2322</v>
      </c>
      <c r="C565" s="6" t="s">
        <v>19</v>
      </c>
      <c r="D565" s="6">
        <v>3</v>
      </c>
      <c r="E565" s="7">
        <v>19.57</v>
      </c>
      <c r="F565" s="7">
        <f t="shared" si="8"/>
        <v>58.71</v>
      </c>
      <c r="G565" s="8"/>
    </row>
    <row r="566" spans="1:7">
      <c r="A566" s="6">
        <v>576</v>
      </c>
      <c r="B566" s="6" t="s">
        <v>2324</v>
      </c>
      <c r="C566" s="6" t="s">
        <v>19</v>
      </c>
      <c r="D566" s="6">
        <v>12</v>
      </c>
      <c r="E566" s="7">
        <v>19.57</v>
      </c>
      <c r="F566" s="7">
        <f t="shared" si="8"/>
        <v>234.84</v>
      </c>
      <c r="G566" s="8"/>
    </row>
    <row r="567" spans="1:7">
      <c r="A567" s="6">
        <v>577</v>
      </c>
      <c r="B567" s="6" t="s">
        <v>2326</v>
      </c>
      <c r="C567" s="6" t="s">
        <v>19</v>
      </c>
      <c r="D567" s="6">
        <v>11</v>
      </c>
      <c r="E567" s="7">
        <v>19.19</v>
      </c>
      <c r="F567" s="7">
        <f t="shared" si="8"/>
        <v>211.09</v>
      </c>
      <c r="G567" s="8"/>
    </row>
    <row r="568" spans="1:7">
      <c r="A568" s="6">
        <v>578</v>
      </c>
      <c r="B568" s="6" t="s">
        <v>2328</v>
      </c>
      <c r="C568" s="6" t="s">
        <v>19</v>
      </c>
      <c r="D568" s="6">
        <v>66</v>
      </c>
      <c r="E568" s="7">
        <v>19.19</v>
      </c>
      <c r="F568" s="7">
        <f t="shared" si="8"/>
        <v>1266.54</v>
      </c>
      <c r="G568" s="8"/>
    </row>
    <row r="569" spans="1:7">
      <c r="A569" s="6">
        <v>579</v>
      </c>
      <c r="B569" s="6" t="s">
        <v>2330</v>
      </c>
      <c r="C569" s="6" t="s">
        <v>19</v>
      </c>
      <c r="D569" s="6">
        <v>45</v>
      </c>
      <c r="E569" s="7">
        <v>32.59</v>
      </c>
      <c r="F569" s="7">
        <f t="shared" si="8"/>
        <v>1466.55</v>
      </c>
      <c r="G569" s="8"/>
    </row>
    <row r="570" spans="1:7">
      <c r="A570" s="6">
        <v>580</v>
      </c>
      <c r="B570" s="6" t="s">
        <v>2332</v>
      </c>
      <c r="C570" s="6" t="s">
        <v>19</v>
      </c>
      <c r="D570" s="6">
        <v>21</v>
      </c>
      <c r="E570" s="7">
        <v>33.62</v>
      </c>
      <c r="F570" s="7">
        <f t="shared" si="8"/>
        <v>706.02</v>
      </c>
      <c r="G570" s="8"/>
    </row>
    <row r="571" spans="1:7">
      <c r="A571" s="6">
        <v>581</v>
      </c>
      <c r="B571" s="6" t="s">
        <v>2334</v>
      </c>
      <c r="C571" s="6" t="s">
        <v>19</v>
      </c>
      <c r="D571" s="6">
        <v>22</v>
      </c>
      <c r="E571" s="7">
        <v>33.62</v>
      </c>
      <c r="F571" s="7">
        <f t="shared" si="8"/>
        <v>739.64</v>
      </c>
      <c r="G571" s="8"/>
    </row>
    <row r="572" spans="1:7">
      <c r="A572" s="6">
        <v>582</v>
      </c>
      <c r="B572" s="6" t="s">
        <v>2336</v>
      </c>
      <c r="C572" s="6" t="s">
        <v>19</v>
      </c>
      <c r="D572" s="6">
        <v>13</v>
      </c>
      <c r="E572" s="7">
        <v>33.62</v>
      </c>
      <c r="F572" s="7">
        <f t="shared" si="8"/>
        <v>437.06</v>
      </c>
      <c r="G572" s="8"/>
    </row>
    <row r="573" spans="1:7">
      <c r="A573" s="6">
        <v>583</v>
      </c>
      <c r="B573" s="6" t="s">
        <v>2338</v>
      </c>
      <c r="C573" s="6" t="s">
        <v>19</v>
      </c>
      <c r="D573" s="6">
        <v>16</v>
      </c>
      <c r="E573" s="7">
        <v>33.62</v>
      </c>
      <c r="F573" s="7">
        <f t="shared" si="8"/>
        <v>537.92</v>
      </c>
      <c r="G573" s="8"/>
    </row>
    <row r="574" spans="1:7">
      <c r="A574" s="6">
        <v>584</v>
      </c>
      <c r="B574" s="6" t="s">
        <v>2340</v>
      </c>
      <c r="C574" s="6" t="s">
        <v>19</v>
      </c>
      <c r="D574" s="6">
        <v>5</v>
      </c>
      <c r="E574" s="7">
        <v>33.04</v>
      </c>
      <c r="F574" s="7">
        <f t="shared" si="8"/>
        <v>165.2</v>
      </c>
      <c r="G574" s="8"/>
    </row>
    <row r="575" spans="1:7">
      <c r="A575" s="6">
        <v>585</v>
      </c>
      <c r="B575" s="6" t="s">
        <v>2342</v>
      </c>
      <c r="C575" s="6" t="s">
        <v>19</v>
      </c>
      <c r="D575" s="6">
        <v>67</v>
      </c>
      <c r="E575" s="7">
        <v>33.04</v>
      </c>
      <c r="F575" s="7">
        <f t="shared" si="8"/>
        <v>2213.68</v>
      </c>
      <c r="G575" s="8"/>
    </row>
    <row r="576" spans="1:7">
      <c r="A576" s="6">
        <v>586</v>
      </c>
      <c r="B576" s="6" t="s">
        <v>2344</v>
      </c>
      <c r="C576" s="6" t="s">
        <v>19</v>
      </c>
      <c r="D576" s="6">
        <v>83</v>
      </c>
      <c r="E576" s="7">
        <v>33.04</v>
      </c>
      <c r="F576" s="7">
        <f t="shared" si="8"/>
        <v>2742.32</v>
      </c>
      <c r="G576" s="8"/>
    </row>
    <row r="577" spans="1:7">
      <c r="A577" s="6">
        <v>587</v>
      </c>
      <c r="B577" s="6" t="s">
        <v>2346</v>
      </c>
      <c r="C577" s="6" t="s">
        <v>19</v>
      </c>
      <c r="D577" s="6">
        <v>1</v>
      </c>
      <c r="E577" s="7">
        <v>60.53</v>
      </c>
      <c r="F577" s="7">
        <f t="shared" si="8"/>
        <v>60.53</v>
      </c>
      <c r="G577" s="8"/>
    </row>
    <row r="578" spans="1:7">
      <c r="A578" s="6">
        <v>588</v>
      </c>
      <c r="B578" s="6" t="s">
        <v>2348</v>
      </c>
      <c r="C578" s="6" t="s">
        <v>19</v>
      </c>
      <c r="D578" s="6">
        <v>30</v>
      </c>
      <c r="E578" s="7">
        <v>8.56</v>
      </c>
      <c r="F578" s="7">
        <f t="shared" ref="F578:F641" si="11">D578*E578</f>
        <v>256.8</v>
      </c>
      <c r="G578" s="8"/>
    </row>
    <row r="579" spans="1:7">
      <c r="A579" s="6">
        <v>589</v>
      </c>
      <c r="B579" s="6" t="s">
        <v>2350</v>
      </c>
      <c r="C579" s="6" t="s">
        <v>19</v>
      </c>
      <c r="D579" s="6">
        <v>2</v>
      </c>
      <c r="E579" s="7">
        <v>10.57</v>
      </c>
      <c r="F579" s="7">
        <f t="shared" si="11"/>
        <v>21.14</v>
      </c>
      <c r="G579" s="8"/>
    </row>
    <row r="580" spans="1:7">
      <c r="A580" s="6">
        <v>590</v>
      </c>
      <c r="B580" s="6" t="s">
        <v>2352</v>
      </c>
      <c r="C580" s="6" t="s">
        <v>19</v>
      </c>
      <c r="D580" s="6">
        <v>24</v>
      </c>
      <c r="E580" s="7">
        <v>8.81</v>
      </c>
      <c r="F580" s="7">
        <f t="shared" si="11"/>
        <v>211.44</v>
      </c>
      <c r="G580" s="8"/>
    </row>
    <row r="581" spans="1:7">
      <c r="A581" s="6">
        <v>591</v>
      </c>
      <c r="B581" s="6" t="s">
        <v>2354</v>
      </c>
      <c r="C581" s="6" t="s">
        <v>19</v>
      </c>
      <c r="D581" s="6">
        <v>6</v>
      </c>
      <c r="E581" s="7">
        <v>14.52</v>
      </c>
      <c r="F581" s="7">
        <f t="shared" si="11"/>
        <v>87.12</v>
      </c>
      <c r="G581" s="8"/>
    </row>
    <row r="582" spans="1:7">
      <c r="A582" s="6">
        <v>592</v>
      </c>
      <c r="B582" s="6" t="s">
        <v>2358</v>
      </c>
      <c r="C582" s="6" t="s">
        <v>19</v>
      </c>
      <c r="D582" s="6">
        <v>1</v>
      </c>
      <c r="E582" s="7">
        <v>215</v>
      </c>
      <c r="F582" s="7">
        <f t="shared" si="11"/>
        <v>215</v>
      </c>
      <c r="G582" s="8"/>
    </row>
    <row r="583" spans="1:7">
      <c r="A583" s="6">
        <v>593</v>
      </c>
      <c r="B583" s="6" t="s">
        <v>2360</v>
      </c>
      <c r="C583" s="6" t="s">
        <v>19</v>
      </c>
      <c r="D583" s="6">
        <v>6</v>
      </c>
      <c r="E583" s="7">
        <v>320</v>
      </c>
      <c r="F583" s="7">
        <f t="shared" si="11"/>
        <v>1920</v>
      </c>
      <c r="G583" s="8"/>
    </row>
    <row r="584" spans="1:7">
      <c r="A584" s="6">
        <v>594</v>
      </c>
      <c r="B584" s="6" t="s">
        <v>2362</v>
      </c>
      <c r="C584" s="6" t="s">
        <v>19</v>
      </c>
      <c r="D584" s="6">
        <v>9</v>
      </c>
      <c r="E584" s="7">
        <v>83.18</v>
      </c>
      <c r="F584" s="7">
        <f t="shared" si="11"/>
        <v>748.62</v>
      </c>
      <c r="G584" s="8"/>
    </row>
    <row r="585" spans="1:7">
      <c r="A585" s="6">
        <v>595</v>
      </c>
      <c r="B585" s="6" t="s">
        <v>2364</v>
      </c>
      <c r="C585" s="6" t="s">
        <v>19</v>
      </c>
      <c r="D585" s="6">
        <v>14</v>
      </c>
      <c r="E585" s="7">
        <v>46.71</v>
      </c>
      <c r="F585" s="7">
        <f t="shared" si="11"/>
        <v>653.94</v>
      </c>
      <c r="G585" s="8"/>
    </row>
    <row r="586" spans="1:7">
      <c r="A586" s="6">
        <v>596</v>
      </c>
      <c r="B586" s="6" t="s">
        <v>2366</v>
      </c>
      <c r="C586" s="6" t="s">
        <v>19</v>
      </c>
      <c r="D586" s="6">
        <v>6</v>
      </c>
      <c r="E586" s="7">
        <v>71.5</v>
      </c>
      <c r="F586" s="7">
        <f t="shared" si="11"/>
        <v>429</v>
      </c>
      <c r="G586" s="8"/>
    </row>
    <row r="587" spans="1:7">
      <c r="A587" s="6">
        <v>597</v>
      </c>
      <c r="B587" s="6" t="s">
        <v>2368</v>
      </c>
      <c r="C587" s="6" t="s">
        <v>19</v>
      </c>
      <c r="D587" s="6">
        <v>3</v>
      </c>
      <c r="E587" s="7">
        <v>228.3</v>
      </c>
      <c r="F587" s="7">
        <f t="shared" si="11"/>
        <v>684.9</v>
      </c>
      <c r="G587" s="8"/>
    </row>
    <row r="588" spans="1:7">
      <c r="A588" s="6">
        <v>598</v>
      </c>
      <c r="B588" s="6" t="s">
        <v>2370</v>
      </c>
      <c r="C588" s="6" t="s">
        <v>19</v>
      </c>
      <c r="D588" s="6">
        <v>168</v>
      </c>
      <c r="E588" s="7">
        <v>22.57</v>
      </c>
      <c r="F588" s="7">
        <f t="shared" si="11"/>
        <v>3791.76</v>
      </c>
      <c r="G588" s="8"/>
    </row>
    <row r="589" spans="1:7">
      <c r="A589" s="6">
        <v>599</v>
      </c>
      <c r="B589" s="6" t="s">
        <v>2372</v>
      </c>
      <c r="C589" s="6" t="s">
        <v>19</v>
      </c>
      <c r="D589" s="6">
        <v>4</v>
      </c>
      <c r="E589" s="7">
        <v>29.86</v>
      </c>
      <c r="F589" s="7">
        <f t="shared" si="11"/>
        <v>119.44</v>
      </c>
      <c r="G589" s="8"/>
    </row>
    <row r="590" spans="1:7">
      <c r="A590" s="6">
        <v>600</v>
      </c>
      <c r="B590" s="6" t="s">
        <v>2376</v>
      </c>
      <c r="C590" s="6" t="s">
        <v>19</v>
      </c>
      <c r="D590" s="6">
        <v>32</v>
      </c>
      <c r="E590" s="7">
        <v>40.61</v>
      </c>
      <c r="F590" s="7">
        <f t="shared" si="11"/>
        <v>1299.52</v>
      </c>
      <c r="G590" s="8"/>
    </row>
    <row r="591" spans="1:7">
      <c r="A591" s="6">
        <v>601</v>
      </c>
      <c r="B591" s="6" t="s">
        <v>2384</v>
      </c>
      <c r="C591" s="6" t="s">
        <v>19</v>
      </c>
      <c r="D591" s="6">
        <v>6</v>
      </c>
      <c r="E591" s="7">
        <v>535</v>
      </c>
      <c r="F591" s="7">
        <f t="shared" si="11"/>
        <v>3210</v>
      </c>
      <c r="G591" s="8"/>
    </row>
    <row r="592" spans="1:7">
      <c r="A592" s="6">
        <v>602</v>
      </c>
      <c r="B592" s="6" t="s">
        <v>2388</v>
      </c>
      <c r="C592" s="6" t="s">
        <v>19</v>
      </c>
      <c r="D592" s="6">
        <v>37</v>
      </c>
      <c r="E592" s="7">
        <v>215</v>
      </c>
      <c r="F592" s="7">
        <f t="shared" si="11"/>
        <v>7955</v>
      </c>
      <c r="G592" s="8"/>
    </row>
    <row r="593" spans="1:7">
      <c r="A593" s="6">
        <v>603</v>
      </c>
      <c r="B593" s="6" t="s">
        <v>2390</v>
      </c>
      <c r="C593" s="6" t="s">
        <v>19</v>
      </c>
      <c r="D593" s="6">
        <v>3</v>
      </c>
      <c r="E593" s="7">
        <v>190</v>
      </c>
      <c r="F593" s="7">
        <f t="shared" si="11"/>
        <v>570</v>
      </c>
      <c r="G593" s="8"/>
    </row>
    <row r="594" spans="1:7">
      <c r="A594" s="6">
        <v>604</v>
      </c>
      <c r="B594" s="6" t="s">
        <v>2394</v>
      </c>
      <c r="C594" s="6" t="s">
        <v>19</v>
      </c>
      <c r="D594" s="6">
        <v>29</v>
      </c>
      <c r="E594" s="7">
        <v>10</v>
      </c>
      <c r="F594" s="7">
        <f t="shared" si="11"/>
        <v>290</v>
      </c>
      <c r="G594" s="8"/>
    </row>
    <row r="595" spans="1:7">
      <c r="A595" s="6">
        <v>605</v>
      </c>
      <c r="B595" s="6" t="s">
        <v>2396</v>
      </c>
      <c r="C595" s="6" t="s">
        <v>19</v>
      </c>
      <c r="D595" s="6">
        <v>63</v>
      </c>
      <c r="E595" s="7">
        <v>10</v>
      </c>
      <c r="F595" s="7">
        <f t="shared" si="11"/>
        <v>630</v>
      </c>
      <c r="G595" s="8"/>
    </row>
    <row r="596" spans="1:7">
      <c r="A596" s="6">
        <v>606</v>
      </c>
      <c r="B596" s="6" t="s">
        <v>2400</v>
      </c>
      <c r="C596" s="6" t="s">
        <v>19</v>
      </c>
      <c r="D596" s="6">
        <v>3</v>
      </c>
      <c r="E596" s="7">
        <v>150</v>
      </c>
      <c r="F596" s="7">
        <f t="shared" si="11"/>
        <v>450</v>
      </c>
      <c r="G596" s="8"/>
    </row>
    <row r="597" spans="1:7">
      <c r="A597" s="6">
        <v>607</v>
      </c>
      <c r="B597" s="6" t="s">
        <v>2410</v>
      </c>
      <c r="C597" s="6" t="s">
        <v>19</v>
      </c>
      <c r="D597" s="6">
        <v>4</v>
      </c>
      <c r="E597" s="7">
        <v>200</v>
      </c>
      <c r="F597" s="7">
        <f t="shared" si="11"/>
        <v>800</v>
      </c>
      <c r="G597" s="8"/>
    </row>
    <row r="598" spans="1:7">
      <c r="A598" s="6">
        <v>608</v>
      </c>
      <c r="B598" s="6" t="s">
        <v>2412</v>
      </c>
      <c r="C598" s="6" t="s">
        <v>19</v>
      </c>
      <c r="D598" s="6">
        <v>23</v>
      </c>
      <c r="E598" s="7">
        <v>44.5</v>
      </c>
      <c r="F598" s="7">
        <f t="shared" si="11"/>
        <v>1023.5</v>
      </c>
      <c r="G598" s="8"/>
    </row>
    <row r="599" spans="1:7">
      <c r="A599" s="6">
        <v>609</v>
      </c>
      <c r="B599" s="6" t="s">
        <v>2414</v>
      </c>
      <c r="C599" s="6" t="s">
        <v>19</v>
      </c>
      <c r="D599" s="6">
        <v>17</v>
      </c>
      <c r="E599" s="7">
        <v>33.5</v>
      </c>
      <c r="F599" s="7">
        <f t="shared" si="11"/>
        <v>569.5</v>
      </c>
      <c r="G599" s="8"/>
    </row>
    <row r="600" spans="1:7">
      <c r="A600" s="6">
        <v>610</v>
      </c>
      <c r="B600" s="6" t="s">
        <v>2416</v>
      </c>
      <c r="C600" s="6" t="s">
        <v>19</v>
      </c>
      <c r="D600" s="6">
        <v>45</v>
      </c>
      <c r="E600" s="7">
        <v>33.2</v>
      </c>
      <c r="F600" s="7">
        <f t="shared" si="11"/>
        <v>1494</v>
      </c>
      <c r="G600" s="8"/>
    </row>
    <row r="601" spans="1:7">
      <c r="A601" s="6">
        <v>611</v>
      </c>
      <c r="B601" s="6" t="s">
        <v>2418</v>
      </c>
      <c r="C601" s="6" t="s">
        <v>19</v>
      </c>
      <c r="D601" s="6">
        <v>41</v>
      </c>
      <c r="E601" s="7">
        <v>33</v>
      </c>
      <c r="F601" s="7">
        <f t="shared" si="11"/>
        <v>1353</v>
      </c>
      <c r="G601" s="8"/>
    </row>
    <row r="602" spans="1:7">
      <c r="A602" s="6">
        <v>612</v>
      </c>
      <c r="B602" s="6" t="s">
        <v>2420</v>
      </c>
      <c r="C602" s="6" t="s">
        <v>19</v>
      </c>
      <c r="D602" s="6">
        <v>5</v>
      </c>
      <c r="E602" s="7">
        <v>33.5</v>
      </c>
      <c r="F602" s="7">
        <f t="shared" si="11"/>
        <v>167.5</v>
      </c>
      <c r="G602" s="8"/>
    </row>
    <row r="603" spans="1:7">
      <c r="A603" s="6">
        <v>613</v>
      </c>
      <c r="B603" s="6" t="s">
        <v>2422</v>
      </c>
      <c r="C603" s="6" t="s">
        <v>19</v>
      </c>
      <c r="D603" s="6">
        <v>64</v>
      </c>
      <c r="E603" s="7">
        <v>94.5</v>
      </c>
      <c r="F603" s="7">
        <f t="shared" si="11"/>
        <v>6048</v>
      </c>
      <c r="G603" s="8"/>
    </row>
    <row r="604" spans="1:7">
      <c r="A604" s="6">
        <v>614</v>
      </c>
      <c r="B604" s="6" t="s">
        <v>2424</v>
      </c>
      <c r="C604" s="6" t="s">
        <v>19</v>
      </c>
      <c r="D604" s="6">
        <v>16</v>
      </c>
      <c r="E604" s="7">
        <v>89.7</v>
      </c>
      <c r="F604" s="7">
        <f t="shared" si="11"/>
        <v>1435.2</v>
      </c>
      <c r="G604" s="8"/>
    </row>
    <row r="605" spans="1:7">
      <c r="A605" s="6">
        <v>615</v>
      </c>
      <c r="B605" s="6" t="s">
        <v>2426</v>
      </c>
      <c r="C605" s="6" t="s">
        <v>19</v>
      </c>
      <c r="D605" s="6">
        <v>6</v>
      </c>
      <c r="E605" s="7">
        <v>89.7</v>
      </c>
      <c r="F605" s="7">
        <f t="shared" si="11"/>
        <v>538.2</v>
      </c>
      <c r="G605" s="8"/>
    </row>
    <row r="606" spans="1:7">
      <c r="A606" s="6">
        <v>616</v>
      </c>
      <c r="B606" s="6" t="s">
        <v>2428</v>
      </c>
      <c r="C606" s="6" t="s">
        <v>19</v>
      </c>
      <c r="D606" s="6">
        <v>10</v>
      </c>
      <c r="E606" s="7">
        <v>203.6</v>
      </c>
      <c r="F606" s="7">
        <f t="shared" si="11"/>
        <v>2036</v>
      </c>
      <c r="G606" s="8"/>
    </row>
    <row r="607" spans="1:7">
      <c r="A607" s="6">
        <v>617</v>
      </c>
      <c r="B607" s="6" t="s">
        <v>2430</v>
      </c>
      <c r="C607" s="6" t="s">
        <v>19</v>
      </c>
      <c r="D607" s="6">
        <v>9</v>
      </c>
      <c r="E607" s="7">
        <v>135.36</v>
      </c>
      <c r="F607" s="7">
        <f t="shared" si="11"/>
        <v>1218.24</v>
      </c>
      <c r="G607" s="8"/>
    </row>
    <row r="608" spans="1:7">
      <c r="A608" s="6">
        <v>618</v>
      </c>
      <c r="B608" s="6" t="s">
        <v>2432</v>
      </c>
      <c r="C608" s="6" t="s">
        <v>19</v>
      </c>
      <c r="D608" s="6">
        <v>4</v>
      </c>
      <c r="E608" s="7">
        <v>159.74</v>
      </c>
      <c r="F608" s="7">
        <f t="shared" si="11"/>
        <v>638.96</v>
      </c>
      <c r="G608" s="8"/>
    </row>
    <row r="609" spans="1:7">
      <c r="A609" s="6">
        <v>619</v>
      </c>
      <c r="B609" s="6" t="s">
        <v>2434</v>
      </c>
      <c r="C609" s="6" t="s">
        <v>19</v>
      </c>
      <c r="D609" s="6">
        <v>67</v>
      </c>
      <c r="E609" s="7">
        <v>27.75</v>
      </c>
      <c r="F609" s="7">
        <f t="shared" si="11"/>
        <v>1859.25</v>
      </c>
      <c r="G609" s="8"/>
    </row>
    <row r="610" spans="1:7">
      <c r="A610" s="6">
        <v>620</v>
      </c>
      <c r="B610" s="6" t="s">
        <v>2436</v>
      </c>
      <c r="C610" s="6" t="s">
        <v>19</v>
      </c>
      <c r="D610" s="6">
        <v>3</v>
      </c>
      <c r="E610" s="7">
        <v>27.75</v>
      </c>
      <c r="F610" s="7">
        <f t="shared" si="11"/>
        <v>83.25</v>
      </c>
      <c r="G610" s="8"/>
    </row>
    <row r="611" spans="1:7">
      <c r="A611" s="6">
        <v>621</v>
      </c>
      <c r="B611" s="6" t="s">
        <v>2438</v>
      </c>
      <c r="C611" s="6" t="s">
        <v>19</v>
      </c>
      <c r="D611" s="6">
        <v>60</v>
      </c>
      <c r="E611" s="7">
        <v>27.75</v>
      </c>
      <c r="F611" s="7">
        <f t="shared" si="11"/>
        <v>1665</v>
      </c>
      <c r="G611" s="8"/>
    </row>
    <row r="612" spans="1:7">
      <c r="A612" s="6">
        <v>622</v>
      </c>
      <c r="B612" s="6" t="s">
        <v>2440</v>
      </c>
      <c r="C612" s="6" t="s">
        <v>19</v>
      </c>
      <c r="D612" s="6">
        <v>3</v>
      </c>
      <c r="E612" s="7">
        <v>36.86</v>
      </c>
      <c r="F612" s="7">
        <f t="shared" si="11"/>
        <v>110.58</v>
      </c>
      <c r="G612" s="8"/>
    </row>
    <row r="613" spans="1:7">
      <c r="A613" s="6">
        <v>623</v>
      </c>
      <c r="B613" s="6" t="s">
        <v>2442</v>
      </c>
      <c r="C613" s="6" t="s">
        <v>19</v>
      </c>
      <c r="D613" s="6">
        <v>19</v>
      </c>
      <c r="E613" s="7">
        <v>35.86</v>
      </c>
      <c r="F613" s="7">
        <f t="shared" si="11"/>
        <v>681.34</v>
      </c>
      <c r="G613" s="8"/>
    </row>
    <row r="614" spans="1:7">
      <c r="A614" s="6">
        <v>624</v>
      </c>
      <c r="B614" s="6" t="s">
        <v>2446</v>
      </c>
      <c r="C614" s="6" t="s">
        <v>19</v>
      </c>
      <c r="D614" s="6">
        <v>9</v>
      </c>
      <c r="E614" s="14">
        <v>150</v>
      </c>
      <c r="F614" s="14">
        <f t="shared" si="11"/>
        <v>1350</v>
      </c>
      <c r="G614" s="15"/>
    </row>
    <row r="615" spans="1:7">
      <c r="A615" s="6">
        <v>625</v>
      </c>
      <c r="B615" s="6" t="s">
        <v>2448</v>
      </c>
      <c r="C615" s="6" t="s">
        <v>19</v>
      </c>
      <c r="D615" s="6">
        <v>1</v>
      </c>
      <c r="E615" s="7">
        <f>320*0.9</f>
        <v>288</v>
      </c>
      <c r="F615" s="7">
        <f t="shared" si="11"/>
        <v>288</v>
      </c>
      <c r="G615" s="8"/>
    </row>
    <row r="616" spans="1:7">
      <c r="A616" s="6">
        <v>626</v>
      </c>
      <c r="B616" s="6" t="s">
        <v>2450</v>
      </c>
      <c r="C616" s="6" t="s">
        <v>19</v>
      </c>
      <c r="D616" s="6">
        <v>3</v>
      </c>
      <c r="E616" s="7">
        <v>360</v>
      </c>
      <c r="F616" s="7">
        <f t="shared" si="11"/>
        <v>1080</v>
      </c>
      <c r="G616" s="8"/>
    </row>
    <row r="617" spans="1:7">
      <c r="A617" s="6">
        <v>627</v>
      </c>
      <c r="B617" s="6" t="s">
        <v>2458</v>
      </c>
      <c r="C617" s="6" t="s">
        <v>19</v>
      </c>
      <c r="D617" s="6">
        <v>16</v>
      </c>
      <c r="E617" s="7">
        <v>39.87</v>
      </c>
      <c r="F617" s="7">
        <f t="shared" si="11"/>
        <v>637.92</v>
      </c>
      <c r="G617" s="8"/>
    </row>
    <row r="618" spans="1:7">
      <c r="A618" s="6">
        <v>628</v>
      </c>
      <c r="B618" s="6" t="s">
        <v>2460</v>
      </c>
      <c r="C618" s="6" t="s">
        <v>19</v>
      </c>
      <c r="D618" s="6">
        <v>17</v>
      </c>
      <c r="E618" s="7">
        <v>51.86</v>
      </c>
      <c r="F618" s="7">
        <f t="shared" si="11"/>
        <v>881.62</v>
      </c>
      <c r="G618" s="8"/>
    </row>
    <row r="619" spans="1:7">
      <c r="A619" s="6">
        <v>629</v>
      </c>
      <c r="B619" s="6" t="s">
        <v>2462</v>
      </c>
      <c r="C619" s="6" t="s">
        <v>19</v>
      </c>
      <c r="D619" s="6">
        <v>11</v>
      </c>
      <c r="E619" s="7">
        <v>100.42</v>
      </c>
      <c r="F619" s="7">
        <f t="shared" si="11"/>
        <v>1104.62</v>
      </c>
      <c r="G619" s="8"/>
    </row>
    <row r="620" spans="1:7">
      <c r="A620" s="6">
        <v>630</v>
      </c>
      <c r="B620" s="6" t="s">
        <v>2464</v>
      </c>
      <c r="C620" s="6" t="s">
        <v>19</v>
      </c>
      <c r="D620" s="6">
        <v>2</v>
      </c>
      <c r="E620" s="7">
        <v>104.94</v>
      </c>
      <c r="F620" s="7">
        <f t="shared" si="11"/>
        <v>209.88</v>
      </c>
      <c r="G620" s="8"/>
    </row>
    <row r="621" spans="1:7">
      <c r="A621" s="6">
        <v>631</v>
      </c>
      <c r="B621" s="6" t="s">
        <v>2466</v>
      </c>
      <c r="C621" s="6" t="s">
        <v>19</v>
      </c>
      <c r="D621" s="6">
        <v>1</v>
      </c>
      <c r="E621" s="7">
        <v>72.05</v>
      </c>
      <c r="F621" s="7">
        <f t="shared" si="11"/>
        <v>72.05</v>
      </c>
      <c r="G621" s="8"/>
    </row>
    <row r="622" spans="1:7">
      <c r="A622" s="6">
        <v>632</v>
      </c>
      <c r="B622" s="6" t="s">
        <v>2482</v>
      </c>
      <c r="C622" s="6" t="s">
        <v>19</v>
      </c>
      <c r="D622" s="6">
        <v>12</v>
      </c>
      <c r="E622" s="7">
        <v>25</v>
      </c>
      <c r="F622" s="7">
        <f t="shared" si="11"/>
        <v>300</v>
      </c>
      <c r="G622" s="8"/>
    </row>
    <row r="623" spans="1:7">
      <c r="A623" s="6">
        <v>633</v>
      </c>
      <c r="B623" s="6" t="s">
        <v>2506</v>
      </c>
      <c r="C623" s="6" t="s">
        <v>19</v>
      </c>
      <c r="D623" s="6">
        <v>3</v>
      </c>
      <c r="E623" s="7">
        <v>200</v>
      </c>
      <c r="F623" s="7">
        <f t="shared" si="11"/>
        <v>600</v>
      </c>
      <c r="G623" s="8"/>
    </row>
    <row r="624" spans="1:7">
      <c r="A624" s="6">
        <v>634</v>
      </c>
      <c r="B624" s="6" t="s">
        <v>2508</v>
      </c>
      <c r="C624" s="6" t="s">
        <v>19</v>
      </c>
      <c r="D624" s="6">
        <v>16</v>
      </c>
      <c r="E624" s="7">
        <v>128</v>
      </c>
      <c r="F624" s="7">
        <f t="shared" si="11"/>
        <v>2048</v>
      </c>
      <c r="G624" s="8"/>
    </row>
    <row r="625" spans="1:7">
      <c r="A625" s="6">
        <v>635</v>
      </c>
      <c r="B625" s="6" t="s">
        <v>2522</v>
      </c>
      <c r="C625" s="6" t="s">
        <v>19</v>
      </c>
      <c r="D625" s="6">
        <v>11</v>
      </c>
      <c r="E625" s="7">
        <v>1350</v>
      </c>
      <c r="F625" s="7">
        <f t="shared" si="11"/>
        <v>14850</v>
      </c>
      <c r="G625" s="8"/>
    </row>
    <row r="626" spans="1:7">
      <c r="A626" s="6">
        <v>636</v>
      </c>
      <c r="B626" s="6" t="s">
        <v>2526</v>
      </c>
      <c r="C626" s="6" t="s">
        <v>19</v>
      </c>
      <c r="D626" s="6">
        <v>1</v>
      </c>
      <c r="E626" s="7">
        <v>68</v>
      </c>
      <c r="F626" s="7">
        <f t="shared" si="11"/>
        <v>68</v>
      </c>
      <c r="G626" s="8"/>
    </row>
    <row r="627" spans="1:7">
      <c r="A627" s="6">
        <v>637</v>
      </c>
      <c r="B627" s="6" t="s">
        <v>2543</v>
      </c>
      <c r="C627" s="6" t="s">
        <v>19</v>
      </c>
      <c r="D627" s="6">
        <v>19</v>
      </c>
      <c r="E627" s="7">
        <v>263</v>
      </c>
      <c r="F627" s="7">
        <f t="shared" si="11"/>
        <v>4997</v>
      </c>
      <c r="G627" s="8"/>
    </row>
    <row r="628" spans="1:7">
      <c r="A628" s="6">
        <v>638</v>
      </c>
      <c r="B628" s="6" t="s">
        <v>2545</v>
      </c>
      <c r="C628" s="6" t="s">
        <v>19</v>
      </c>
      <c r="D628" s="6">
        <v>6</v>
      </c>
      <c r="E628" s="7">
        <v>535</v>
      </c>
      <c r="F628" s="7">
        <f t="shared" si="11"/>
        <v>3210</v>
      </c>
      <c r="G628" s="8"/>
    </row>
    <row r="629" spans="1:7">
      <c r="A629" s="6">
        <v>639</v>
      </c>
      <c r="B629" s="6" t="s">
        <v>2548</v>
      </c>
      <c r="C629" s="6" t="s">
        <v>19</v>
      </c>
      <c r="D629" s="6">
        <v>1</v>
      </c>
      <c r="E629" s="7">
        <v>920</v>
      </c>
      <c r="F629" s="7">
        <f t="shared" si="11"/>
        <v>920</v>
      </c>
      <c r="G629" s="8"/>
    </row>
    <row r="630" spans="1:7">
      <c r="A630" s="6">
        <v>640</v>
      </c>
      <c r="B630" s="6" t="s">
        <v>2550</v>
      </c>
      <c r="C630" s="6" t="s">
        <v>19</v>
      </c>
      <c r="D630" s="6">
        <v>7</v>
      </c>
      <c r="E630" s="7">
        <f>40.38*0.9</f>
        <v>36.342</v>
      </c>
      <c r="F630" s="7">
        <f t="shared" si="11"/>
        <v>254.394</v>
      </c>
      <c r="G630" s="8"/>
    </row>
    <row r="631" spans="1:7">
      <c r="A631" s="6">
        <v>641</v>
      </c>
      <c r="B631" s="6" t="s">
        <v>2552</v>
      </c>
      <c r="C631" s="6" t="s">
        <v>19</v>
      </c>
      <c r="D631" s="6">
        <v>25</v>
      </c>
      <c r="E631" s="7">
        <f>52.31*0.9</f>
        <v>47.079</v>
      </c>
      <c r="F631" s="7">
        <f t="shared" si="11"/>
        <v>1176.975</v>
      </c>
      <c r="G631" s="8"/>
    </row>
    <row r="632" spans="1:7">
      <c r="A632" s="6">
        <v>642</v>
      </c>
      <c r="B632" s="6" t="s">
        <v>2554</v>
      </c>
      <c r="C632" s="6" t="s">
        <v>19</v>
      </c>
      <c r="D632" s="6">
        <v>18</v>
      </c>
      <c r="E632" s="7">
        <f>188.38*0.9</f>
        <v>169.542</v>
      </c>
      <c r="F632" s="7">
        <f t="shared" si="11"/>
        <v>3051.756</v>
      </c>
      <c r="G632" s="8"/>
    </row>
    <row r="633" spans="1:7">
      <c r="A633" s="6">
        <v>643</v>
      </c>
      <c r="B633" s="6" t="s">
        <v>2560</v>
      </c>
      <c r="C633" s="6" t="s">
        <v>19</v>
      </c>
      <c r="D633" s="6">
        <v>13</v>
      </c>
      <c r="E633" s="7">
        <v>230</v>
      </c>
      <c r="F633" s="7">
        <f t="shared" si="11"/>
        <v>2990</v>
      </c>
      <c r="G633" s="8"/>
    </row>
    <row r="634" spans="1:7">
      <c r="A634" s="6">
        <v>644</v>
      </c>
      <c r="B634" s="6" t="s">
        <v>2562</v>
      </c>
      <c r="C634" s="6" t="s">
        <v>19</v>
      </c>
      <c r="D634" s="6">
        <v>15</v>
      </c>
      <c r="E634" s="7">
        <v>200</v>
      </c>
      <c r="F634" s="7">
        <f t="shared" si="11"/>
        <v>3000</v>
      </c>
      <c r="G634" s="8"/>
    </row>
    <row r="635" spans="1:7">
      <c r="A635" s="6">
        <v>645</v>
      </c>
      <c r="B635" s="6" t="s">
        <v>2593</v>
      </c>
      <c r="C635" s="6" t="s">
        <v>19</v>
      </c>
      <c r="D635" s="6">
        <v>40</v>
      </c>
      <c r="E635" s="7">
        <v>16.9</v>
      </c>
      <c r="F635" s="7">
        <f t="shared" si="11"/>
        <v>676</v>
      </c>
      <c r="G635" s="8"/>
    </row>
    <row r="636" spans="1:7">
      <c r="A636" s="6">
        <v>646</v>
      </c>
      <c r="B636" s="6" t="s">
        <v>2595</v>
      </c>
      <c r="C636" s="6" t="s">
        <v>19</v>
      </c>
      <c r="D636" s="6">
        <v>169</v>
      </c>
      <c r="E636" s="7">
        <v>16.9</v>
      </c>
      <c r="F636" s="7">
        <f t="shared" si="11"/>
        <v>2856.1</v>
      </c>
      <c r="G636" s="8"/>
    </row>
    <row r="637" spans="1:7">
      <c r="A637" s="22">
        <v>647</v>
      </c>
      <c r="B637" s="22" t="s">
        <v>2621</v>
      </c>
      <c r="C637" s="22" t="s">
        <v>1452</v>
      </c>
      <c r="D637" s="22">
        <v>0</v>
      </c>
      <c r="E637" s="23">
        <v>270000</v>
      </c>
      <c r="F637" s="23">
        <f t="shared" si="11"/>
        <v>0</v>
      </c>
      <c r="G637" s="24" t="s">
        <v>2622</v>
      </c>
    </row>
    <row r="638" spans="1:7">
      <c r="A638" s="22">
        <v>648</v>
      </c>
      <c r="B638" s="22" t="s">
        <v>2623</v>
      </c>
      <c r="C638" s="22" t="s">
        <v>1452</v>
      </c>
      <c r="D638" s="22">
        <v>0</v>
      </c>
      <c r="E638" s="23">
        <v>225000</v>
      </c>
      <c r="F638" s="23">
        <f t="shared" si="11"/>
        <v>0</v>
      </c>
      <c r="G638" s="24" t="s">
        <v>2622</v>
      </c>
    </row>
    <row r="639" spans="1:7">
      <c r="A639" s="6">
        <v>649</v>
      </c>
      <c r="B639" s="6" t="s">
        <v>2624</v>
      </c>
      <c r="C639" s="6" t="s">
        <v>1452</v>
      </c>
      <c r="D639" s="6">
        <v>1</v>
      </c>
      <c r="E639" s="12">
        <v>18000</v>
      </c>
      <c r="F639" s="12">
        <f t="shared" si="11"/>
        <v>18000</v>
      </c>
      <c r="G639" s="13"/>
    </row>
    <row r="640" spans="1:7">
      <c r="A640" s="6">
        <v>650</v>
      </c>
      <c r="B640" s="6" t="s">
        <v>2625</v>
      </c>
      <c r="C640" s="6" t="s">
        <v>1452</v>
      </c>
      <c r="D640" s="6">
        <v>1</v>
      </c>
      <c r="E640" s="12">
        <f>6120*0.8</f>
        <v>4896</v>
      </c>
      <c r="F640" s="12">
        <f t="shared" si="11"/>
        <v>4896</v>
      </c>
      <c r="G640" s="13"/>
    </row>
    <row r="641" spans="1:7">
      <c r="A641" s="6">
        <v>651</v>
      </c>
      <c r="B641" s="6" t="s">
        <v>2626</v>
      </c>
      <c r="C641" s="6" t="s">
        <v>1452</v>
      </c>
      <c r="D641" s="6">
        <v>6</v>
      </c>
      <c r="E641" s="12">
        <f>10890*0.8</f>
        <v>8712</v>
      </c>
      <c r="F641" s="12">
        <f t="shared" si="11"/>
        <v>52272</v>
      </c>
      <c r="G641" s="13"/>
    </row>
    <row r="642" spans="1:7">
      <c r="A642" s="6">
        <v>652</v>
      </c>
      <c r="B642" s="6" t="s">
        <v>2627</v>
      </c>
      <c r="C642" s="6" t="s">
        <v>1452</v>
      </c>
      <c r="D642" s="6">
        <v>1</v>
      </c>
      <c r="E642" s="12">
        <f>10890*0.8</f>
        <v>8712</v>
      </c>
      <c r="F642" s="12">
        <f t="shared" ref="F642:F645" si="12">D642*E642</f>
        <v>8712</v>
      </c>
      <c r="G642" s="13"/>
    </row>
    <row r="643" spans="1:7">
      <c r="A643" s="6">
        <v>653</v>
      </c>
      <c r="B643" s="6" t="s">
        <v>2628</v>
      </c>
      <c r="C643" s="6" t="s">
        <v>1452</v>
      </c>
      <c r="D643" s="6">
        <v>1</v>
      </c>
      <c r="E643" s="12">
        <f>18000*0.8</f>
        <v>14400</v>
      </c>
      <c r="F643" s="12">
        <f t="shared" si="12"/>
        <v>14400</v>
      </c>
      <c r="G643" s="13"/>
    </row>
    <row r="644" spans="1:7">
      <c r="A644" s="6">
        <v>654</v>
      </c>
      <c r="B644" s="6" t="s">
        <v>2629</v>
      </c>
      <c r="C644" s="6" t="s">
        <v>779</v>
      </c>
      <c r="D644" s="6">
        <v>2100</v>
      </c>
      <c r="E644" s="12">
        <v>245</v>
      </c>
      <c r="F644" s="12">
        <f t="shared" si="12"/>
        <v>514500</v>
      </c>
      <c r="G644" s="13"/>
    </row>
    <row r="645" spans="1:7">
      <c r="A645" s="25">
        <v>655</v>
      </c>
      <c r="B645" s="13" t="s">
        <v>2630</v>
      </c>
      <c r="C645" s="13" t="s">
        <v>779</v>
      </c>
      <c r="D645" s="13">
        <v>3</v>
      </c>
      <c r="E645" s="12">
        <f>77163.5*0.8</f>
        <v>61730.8</v>
      </c>
      <c r="F645" s="12">
        <f t="shared" si="12"/>
        <v>185192.4</v>
      </c>
      <c r="G645" s="13"/>
    </row>
    <row r="646" spans="1:7">
      <c r="A646" s="25" t="s">
        <v>2631</v>
      </c>
      <c r="B646" s="25"/>
      <c r="C646" s="25"/>
      <c r="D646" s="25"/>
      <c r="E646" s="25"/>
      <c r="F646" s="25">
        <f>SUM(F2:F645)</f>
        <v>4026276.212</v>
      </c>
      <c r="G646" s="25"/>
    </row>
  </sheetData>
  <autoFilter xmlns:etc="http://www.wps.cn/officeDocument/2017/etCustomData" ref="B1:D646" etc:filterBottomFollowUsedRange="0">
    <extLst/>
  </autoFilter>
  <mergeCells count="1">
    <mergeCell ref="A646:D646"/>
  </mergeCells>
  <pageMargins left="0.275" right="0.118055555555556" top="0.156944444444444" bottom="0.156944444444444" header="0.156944444444444" footer="0.11805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" sqref="A1:C11"/>
    </sheetView>
  </sheetViews>
  <sheetFormatPr defaultColWidth="9" defaultRowHeight="13.5" outlineLevelCol="2"/>
  <cols>
    <col min="1" max="1" width="18.75" customWidth="1"/>
    <col min="3" max="3" width="5.375" customWidth="1"/>
  </cols>
  <sheetData>
    <row r="1" spans="1:3">
      <c r="A1" t="s">
        <v>404</v>
      </c>
      <c r="B1" t="s">
        <v>19</v>
      </c>
      <c r="C1">
        <v>10</v>
      </c>
    </row>
    <row r="2" spans="1:3">
      <c r="A2" t="s">
        <v>220</v>
      </c>
      <c r="B2" t="s">
        <v>19</v>
      </c>
      <c r="C2">
        <v>1</v>
      </c>
    </row>
    <row r="3" spans="1:3">
      <c r="A3" t="s">
        <v>224</v>
      </c>
      <c r="B3" t="s">
        <v>19</v>
      </c>
      <c r="C3">
        <v>2</v>
      </c>
    </row>
    <row r="4" spans="1:3">
      <c r="A4" t="s">
        <v>228</v>
      </c>
      <c r="B4" t="s">
        <v>19</v>
      </c>
      <c r="C4">
        <v>2</v>
      </c>
    </row>
    <row r="5" spans="1:3">
      <c r="A5" t="s">
        <v>230</v>
      </c>
      <c r="B5" t="s">
        <v>19</v>
      </c>
      <c r="C5">
        <v>36</v>
      </c>
    </row>
    <row r="6" spans="1:3">
      <c r="A6" t="s">
        <v>276</v>
      </c>
      <c r="B6" t="s">
        <v>19</v>
      </c>
      <c r="C6">
        <v>6</v>
      </c>
    </row>
    <row r="7" spans="1:3">
      <c r="A7" t="s">
        <v>384</v>
      </c>
      <c r="B7" t="s">
        <v>19</v>
      </c>
      <c r="C7">
        <v>1</v>
      </c>
    </row>
    <row r="8" spans="1:3">
      <c r="A8" t="s">
        <v>398</v>
      </c>
      <c r="B8" t="s">
        <v>19</v>
      </c>
      <c r="C8">
        <v>6</v>
      </c>
    </row>
    <row r="9" spans="1:3">
      <c r="A9" t="s">
        <v>430</v>
      </c>
      <c r="B9" t="s">
        <v>19</v>
      </c>
      <c r="C9">
        <v>6</v>
      </c>
    </row>
    <row r="10" spans="1:3">
      <c r="A10" t="s">
        <v>492</v>
      </c>
      <c r="B10" t="s">
        <v>19</v>
      </c>
      <c r="C10">
        <v>94</v>
      </c>
    </row>
    <row r="11" spans="1:3">
      <c r="A11" t="s">
        <v>496</v>
      </c>
      <c r="B11" t="s">
        <v>19</v>
      </c>
      <c r="C11">
        <v>756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仓库流水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2023-10-06T00:05:00Z</dcterms:created>
  <dcterms:modified xsi:type="dcterms:W3CDTF">2025-01-16T07:21:32Z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2022D77EA66B4DED8804F00AB0EA3AB9_11</vt:lpwstr>
  </property>
  <property fmtid="{D5CDD505-2E9C-101B-9397-08002B2CF9AE}" pid="3" name="KSOProductBuildVer">
    <vt:lpwstr>2052-12.1.0.19770</vt:lpwstr>
  </property>
</Properties>
</file>